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2"/>
  </bookViews>
  <sheets>
    <sheet name="tareas " sheetId="1" r:id="rId1"/>
    <sheet name="poblacion censo 2011" sheetId="2" r:id="rId2"/>
    <sheet name="grupos de edades" sheetId="3" r:id="rId3"/>
    <sheet name="defunciones " sheetId="4" r:id="rId4"/>
    <sheet name="natalidad" sheetId="5" r:id="rId5"/>
    <sheet name="morbilidad" sheetId="6" r:id="rId6"/>
    <sheet name="migracion" sheetId="7" r:id="rId7"/>
    <sheet name="Hoja2" sheetId="8" state="hidden" r:id="rId8"/>
  </sheets>
  <definedNames/>
  <calcPr fullCalcOnLoad="1"/>
</workbook>
</file>

<file path=xl/sharedStrings.xml><?xml version="1.0" encoding="utf-8"?>
<sst xmlns="http://schemas.openxmlformats.org/spreadsheetml/2006/main" count="355" uniqueCount="195">
  <si>
    <t xml:space="preserve">1) Piense un problema o tema en el  que se encuentre trabajando actualmente. </t>
  </si>
  <si>
    <t>Que es lo que hay que resolver?</t>
  </si>
  <si>
    <t>A quien o quienes se encuentra dirigido ese problema (o a quien refiere)?</t>
  </si>
  <si>
    <t>Que características  tienen?</t>
  </si>
  <si>
    <t>Que información necesito para resolver el problema?</t>
  </si>
  <si>
    <t xml:space="preserve">En base al problema que penso anteriormente: </t>
  </si>
  <si>
    <t>2) elija alguno de los indicadores de estado (composicion) que le sirvan para describir la poblacion a la que se dirige su tema o problema y calculelo en base a la informacion disponible (utilice para ello las pestanias poblacion censo 2011 y o grupos de edades)</t>
  </si>
  <si>
    <t xml:space="preserve">3) elija alguno de los indicadores de dinamica (natalidad mortalidad morbilidad migracion) que se relacionen con su tema o problema y calculelo en base a la informacion disponible </t>
  </si>
  <si>
    <t xml:space="preserve">4) escriba brevemente por que le parecen adecuados los indicadores que eligio para su problema. Hubiera necesitado otros datos?  </t>
  </si>
  <si>
    <t>CUADRO 1</t>
  </si>
  <si>
    <t>Población por sexo, según grupo quinquenal de edades agrupadas. Tacuarembó</t>
  </si>
  <si>
    <t>Población por sexo, según grupo quinquenal de edades agrupadas. Con NBI Tacuarembó</t>
  </si>
  <si>
    <t>Población por sexo, según grupo quinquenal de edades agrupadas. Sin NBI Tacuarembó 2011</t>
  </si>
  <si>
    <t>Total</t>
  </si>
  <si>
    <t>Hombre</t>
  </si>
  <si>
    <t>Mujer</t>
  </si>
  <si>
    <t>hombre</t>
  </si>
  <si>
    <t>total</t>
  </si>
  <si>
    <t xml:space="preserve">hombree </t>
  </si>
  <si>
    <t>mujer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</si>
  <si>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</si>
  <si>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</si>
  <si>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</si>
  <si>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</si>
  <si>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</si>
  <si>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</si>
  <si>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</si>
  <si>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</si>
  <si>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</si>
  <si>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</si>
  <si>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</si>
  <si>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</si>
  <si>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</si>
  <si>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</si>
  <si>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</si>
  <si>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</si>
  <si>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</si>
  <si>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</si>
  <si>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80  y mas</t>
  </si>
  <si>
    <t>90 a 94</t>
  </si>
  <si>
    <t>95 a 99</t>
  </si>
  <si>
    <t>100 o más</t>
  </si>
  <si>
    <t>Grupos de edades Tacuarembo censo 2011</t>
  </si>
  <si>
    <t xml:space="preserve">0-14 </t>
  </si>
  <si>
    <t>14-64</t>
  </si>
  <si>
    <t xml:space="preserve">65 y mas </t>
  </si>
  <si>
    <t xml:space="preserve">razon hombre-mujer (cantidad de hombres /cantidad de mujeres)*100 </t>
  </si>
  <si>
    <t>razon de dependencia total (cantidad personas 0-14 o 65 y mas /cantidad personas 15-64)*100</t>
  </si>
  <si>
    <t xml:space="preserve">dependientes </t>
  </si>
  <si>
    <t xml:space="preserve">no dependientes </t>
  </si>
  <si>
    <t>razon dependencia puerilidad (cantidad personas 0-14  /cantidad personas 15-64)*100</t>
  </si>
  <si>
    <t>dependientes 0-14</t>
  </si>
  <si>
    <t>no dependientes 15-64</t>
  </si>
  <si>
    <t>razon de dependencia ancianidad (cantidad personas  65 y mas /cantidad personas 15-64)*100</t>
  </si>
  <si>
    <t xml:space="preserve">dependientes 65 y mas </t>
  </si>
  <si>
    <t xml:space="preserve">envejecimiento (cantidad personas 65 y mas / cantidad personas menores 15) </t>
  </si>
  <si>
    <t>dependientes 0- 15</t>
  </si>
  <si>
    <t>sobreenvejecimiento (cantidad personas 85 y mas /cantidad personas menores 15)</t>
  </si>
  <si>
    <t xml:space="preserve">dependientes 85 y mas </t>
  </si>
  <si>
    <t>edad</t>
  </si>
  <si>
    <t xml:space="preserve">defunciones </t>
  </si>
  <si>
    <t>poblacion proyectada</t>
  </si>
  <si>
    <t>probabilidades de paso</t>
  </si>
  <si>
    <t>defunciones por edad 2010</t>
  </si>
  <si>
    <t xml:space="preserve">poblacion tacuarembo 2010 </t>
  </si>
  <si>
    <t>Tabla mortalidad tacuarembo 2010 (ambos sexos)</t>
  </si>
  <si>
    <t>a0_todos</t>
  </si>
  <si>
    <t>mx</t>
  </si>
  <si>
    <t>qx</t>
  </si>
  <si>
    <t>px</t>
  </si>
  <si>
    <t>lx</t>
  </si>
  <si>
    <t>ndx</t>
  </si>
  <si>
    <t>nLx</t>
  </si>
  <si>
    <t>Tx</t>
  </si>
  <si>
    <t>ex</t>
  </si>
  <si>
    <t>e</t>
  </si>
  <si>
    <t>4a1_todos</t>
  </si>
  <si>
    <t>1 a 4</t>
  </si>
  <si>
    <t>tiene alguna diferencia con proyectada INE 2013</t>
  </si>
  <si>
    <t>80 y mas</t>
  </si>
  <si>
    <t>fuente: estadisticas vitales msp</t>
  </si>
  <si>
    <t>fuente:proyecciones poblacion ine rev 2005</t>
  </si>
  <si>
    <t>defunciones totales Tacuarembo 2010</t>
  </si>
  <si>
    <t>poblacion total tacuarembo 2010</t>
  </si>
  <si>
    <t>defunciones menores 1 anio Tacuarembo 2015</t>
  </si>
  <si>
    <t>nacidos vivos Tacuarembo 2015</t>
  </si>
  <si>
    <t>tasa bruta defuncion Tacuarembo 2010 (defunciones 2010 /poblacion total 2010)*1000</t>
  </si>
  <si>
    <t>tasa especifica defuncion 1-4 Tacuarembo 2010 (total defunciones 0-4  2010 /poblacion 0-4 2010)*1000</t>
  </si>
  <si>
    <t>poblacion</t>
  </si>
  <si>
    <t>esperanza de vida (surge de la tabla de mortalidad)</t>
  </si>
  <si>
    <t>Nacimientos tacuarembo 2013</t>
  </si>
  <si>
    <t>total poblacion tacuarembo 2013</t>
  </si>
  <si>
    <t>total mujeres tacuarembo 2013</t>
  </si>
  <si>
    <t>total mujeres en edad fertil 2013 (15-49)</t>
  </si>
  <si>
    <t>Nacimientos Tacuarembo anio 2011</t>
  </si>
  <si>
    <t>Cantidad de mujeres por edad anio 2011</t>
  </si>
  <si>
    <t>edad de la madre</t>
  </si>
  <si>
    <t>tasas especificas fecundidad (nacimientos en el tramo edad/poblacion en el tramo edad)</t>
  </si>
  <si>
    <t>TGF (sumatoria de las tasas especificas )</t>
  </si>
  <si>
    <t>TBR</t>
  </si>
  <si>
    <t>11</t>
  </si>
  <si>
    <t>12</t>
  </si>
  <si>
    <t>tasa bruta de nacimientos  (nacimientos /poblacion total)</t>
  </si>
  <si>
    <t>13</t>
  </si>
  <si>
    <t>14</t>
  </si>
  <si>
    <t>15</t>
  </si>
  <si>
    <t>16</t>
  </si>
  <si>
    <t>17</t>
  </si>
  <si>
    <t>razon ninios /mujeres  (numero nacimientos)/total mujeres)*1000</t>
  </si>
  <si>
    <t>18</t>
  </si>
  <si>
    <t>19</t>
  </si>
  <si>
    <t>20</t>
  </si>
  <si>
    <t>21</t>
  </si>
  <si>
    <t>22</t>
  </si>
  <si>
    <t>23</t>
  </si>
  <si>
    <t>tasa fecundidad general (nacimientos / mujeres en edad fertil)</t>
  </si>
  <si>
    <t>24</t>
  </si>
  <si>
    <t>25</t>
  </si>
  <si>
    <t>26</t>
  </si>
  <si>
    <t>27</t>
  </si>
  <si>
    <t>28</t>
  </si>
  <si>
    <t>29</t>
  </si>
  <si>
    <t>30</t>
  </si>
  <si>
    <t>tasa especifica  (nacimientos de mujeres en edad x/ total mujeres edad x)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</si>
  <si>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</si>
  <si>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</si>
  <si>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</si>
  <si>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</si>
  <si>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</si>
  <si>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</si>
  <si>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</si>
  <si>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</si>
  <si>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</si>
  <si>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</si>
  <si>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</si>
  <si>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</si>
  <si>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</si>
  <si>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</si>
  <si>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</si>
  <si>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</si>
  <si>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</si>
  <si>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</si>
  <si>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</si>
  <si>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</si>
  <si>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</si>
  <si>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Sin dato</t>
  </si>
  <si>
    <t>Casos notificados Tacuarembo 2012</t>
  </si>
  <si>
    <t>Poblacion Tacuarembo 2012</t>
  </si>
  <si>
    <t xml:space="preserve">numero de casos acumulados </t>
  </si>
  <si>
    <t>prevalencia (casos acumulados de una enfermedad)/poblacion expuesta)*100000</t>
  </si>
  <si>
    <t>Fuente:proyecciones de poblacion rev 2005</t>
  </si>
  <si>
    <t>Hepatitis A</t>
  </si>
  <si>
    <t>Hepatitis C</t>
  </si>
  <si>
    <t xml:space="preserve">Varicela </t>
  </si>
  <si>
    <t>VIH</t>
  </si>
  <si>
    <t>Fuente: Division epidemiologia MSP</t>
  </si>
  <si>
    <t>poblacion Tacuarembo 2011</t>
  </si>
  <si>
    <t>poblacion Montevideo 2011</t>
  </si>
  <si>
    <t>DEPARTAMENTO DE NACIMIENTO</t>
  </si>
  <si>
    <t>DEPARTAMENTO DE residencia actual</t>
  </si>
  <si>
    <t>vive Tacuarembó 2011</t>
  </si>
  <si>
    <t>departamento nacimiento Tacuarembó</t>
  </si>
  <si>
    <t xml:space="preserve"> Montevideo</t>
  </si>
  <si>
    <t xml:space="preserve"> Artigas</t>
  </si>
  <si>
    <t xml:space="preserve"> Canelones</t>
  </si>
  <si>
    <t xml:space="preserve"> Cerro Largo</t>
  </si>
  <si>
    <t xml:space="preserve"> Colonia</t>
  </si>
  <si>
    <t xml:space="preserve"> Durazno</t>
  </si>
  <si>
    <t xml:space="preserve"> Flores</t>
  </si>
  <si>
    <t xml:space="preserve"> Florida</t>
  </si>
  <si>
    <t xml:space="preserve"> Lavalleja</t>
  </si>
  <si>
    <t xml:space="preserve"> Maldonado</t>
  </si>
  <si>
    <t xml:space="preserve"> Paysandú</t>
  </si>
  <si>
    <t xml:space="preserve"> Rio Negro</t>
  </si>
  <si>
    <t xml:space="preserve"> Rivera</t>
  </si>
  <si>
    <t xml:space="preserve"> Rocha</t>
  </si>
  <si>
    <t xml:space="preserve"> Salto</t>
  </si>
  <si>
    <t xml:space="preserve"> San José</t>
  </si>
  <si>
    <t xml:space="preserve"> Soriano</t>
  </si>
  <si>
    <t xml:space="preserve"> Tacuarembó</t>
  </si>
  <si>
    <t xml:space="preserve"> Treinta y Tres</t>
  </si>
  <si>
    <t xml:space="preserve"> No relevado</t>
  </si>
  <si>
    <t xml:space="preserve"> Total</t>
  </si>
  <si>
    <t>No Aplica :</t>
  </si>
  <si>
    <t>Fuente: censo 2011 procesamiento INE redatam en linea</t>
  </si>
  <si>
    <t xml:space="preserve">inmigrantes de tacuarembo (casos nacidos en dpto x/poblacion total Tacuarembo) *1000 </t>
  </si>
  <si>
    <t>emigrantes de tacuarembo (casos nacidos en Tacuarembo / poblacion total dpto x)*1000</t>
  </si>
  <si>
    <t>Departamento</t>
  </si>
  <si>
    <t>Sexo</t>
  </si>
  <si>
    <t>Edad</t>
  </si>
  <si>
    <t>Año</t>
  </si>
  <si>
    <t>promedio 2008-2010</t>
  </si>
  <si>
    <t>Tacuarembo</t>
  </si>
  <si>
    <t>Hombres</t>
  </si>
  <si>
    <t>Mujeres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</si>
</sst>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€_-;\-* #,##0.00\ _€_-;_-* \-??\ _€_-;_-@_-"/>
    <numFmt numFmtId="166" formatCode="_ * #,##0.00_ ;_ * \-#,##0.00_ ;_ * \-??_ ;_ @_ "/>
    <numFmt numFmtId="167" formatCode="_(* #,##0.00_);_(* \(#,##0.00\);_(* \-??_);_(@_)"/>
    <numFmt numFmtId="168" formatCode="0.00"/>
    <numFmt numFmtId="169" formatCode="#,##0"/>
    <numFmt numFmtId="170" formatCode="0.0"/>
    <numFmt numFmtId="171" formatCode="0"/>
    <numFmt numFmtId="172" formatCode="DD\-MMM"/>
    <numFmt numFmtId="173" formatCode="0.00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ourier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b/>
      <sz val="10"/>
      <color indexed="8"/>
      <name val="Courier New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4" fillId="20" borderId="1" applyNumberFormat="0" applyProtection="0">
      <alignment/>
    </xf>
    <xf numFmtId="164" fontId="5" fillId="21" borderId="2" applyNumberFormat="0" applyProtection="0">
      <alignment/>
    </xf>
    <xf numFmtId="164" fontId="6" fillId="0" borderId="0" applyNumberFormat="0" applyFill="0" applyBorder="0" applyProtection="0">
      <alignment/>
    </xf>
    <xf numFmtId="164" fontId="7" fillId="4" borderId="0" applyNumberFormat="0" applyBorder="0" applyProtection="0">
      <alignment/>
    </xf>
    <xf numFmtId="164" fontId="8" fillId="0" borderId="3" applyNumberFormat="0" applyFill="0" applyProtection="0">
      <alignment/>
    </xf>
    <xf numFmtId="164" fontId="9" fillId="0" borderId="4" applyNumberFormat="0" applyFill="0" applyProtection="0">
      <alignment/>
    </xf>
    <xf numFmtId="164" fontId="10" fillId="0" borderId="5" applyNumberFormat="0" applyFill="0" applyProtection="0">
      <alignment/>
    </xf>
    <xf numFmtId="164" fontId="10" fillId="0" borderId="0" applyNumberFormat="0" applyFill="0" applyBorder="0" applyProtection="0">
      <alignment/>
    </xf>
    <xf numFmtId="164" fontId="11" fillId="7" borderId="1" applyNumberFormat="0" applyProtection="0">
      <alignment/>
    </xf>
    <xf numFmtId="164" fontId="12" fillId="0" borderId="6" applyNumberFormat="0" applyFill="0" applyProtection="0">
      <alignment/>
    </xf>
    <xf numFmtId="165" fontId="0" fillId="0" borderId="0" applyFill="0" applyBorder="0" applyProtection="0">
      <alignment/>
    </xf>
    <xf numFmtId="166" fontId="0" fillId="0" borderId="0" applyFill="0" applyBorder="0" applyProtection="0">
      <alignment/>
    </xf>
    <xf numFmtId="165" fontId="0" fillId="0" borderId="0" applyFill="0" applyBorder="0" applyProtection="0">
      <alignment/>
    </xf>
    <xf numFmtId="167" fontId="0" fillId="0" borderId="0" applyFill="0" applyBorder="0" applyProtection="0">
      <alignment/>
    </xf>
    <xf numFmtId="164" fontId="13" fillId="22" borderId="0" applyNumberFormat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23" borderId="7" applyNumberFormat="0" applyProtection="0">
      <alignment/>
    </xf>
    <xf numFmtId="164" fontId="0" fillId="23" borderId="7" applyNumberFormat="0" applyProtection="0">
      <alignment/>
    </xf>
    <xf numFmtId="164" fontId="15" fillId="20" borderId="8" applyNumberFormat="0" applyProtection="0">
      <alignment/>
    </xf>
    <xf numFmtId="164" fontId="16" fillId="0" borderId="0" applyNumberFormat="0" applyFill="0" applyBorder="0" applyProtection="0">
      <alignment/>
    </xf>
    <xf numFmtId="164" fontId="17" fillId="0" borderId="9" applyNumberFormat="0" applyFill="0" applyProtection="0">
      <alignment/>
    </xf>
    <xf numFmtId="164" fontId="18" fillId="0" borderId="0" applyNumberFormat="0" applyFill="0" applyBorder="0" applyProtection="0">
      <alignment/>
    </xf>
  </cellStyleXfs>
  <cellXfs count="58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11" xfId="0" applyFont="1" applyFill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9" fontId="1" fillId="0" borderId="10" xfId="60" applyNumberFormat="1" applyBorder="1">
      <alignment/>
      <protection/>
    </xf>
    <xf numFmtId="169" fontId="1" fillId="24" borderId="10" xfId="60" applyNumberFormat="1" applyFill="1" applyBorder="1">
      <alignment/>
      <protection/>
    </xf>
    <xf numFmtId="169" fontId="1" fillId="24" borderId="0" xfId="60" applyNumberFormat="1" applyFill="1" applyBorder="1">
      <alignment/>
      <protection/>
    </xf>
    <xf numFmtId="169" fontId="1" fillId="0" borderId="10" xfId="63" applyNumberFormat="1" applyBorder="1">
      <alignment/>
      <protection/>
    </xf>
    <xf numFmtId="169" fontId="1" fillId="24" borderId="10" xfId="63" applyNumberFormat="1" applyFill="1" applyBorder="1">
      <alignment/>
      <protection/>
    </xf>
    <xf numFmtId="169" fontId="1" fillId="24" borderId="0" xfId="63" applyNumberFormat="1" applyFill="1" applyBorder="1">
      <alignment/>
      <protection/>
    </xf>
    <xf numFmtId="169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164" fontId="0" fillId="0" borderId="0" xfId="62">
      <alignment/>
      <protection/>
    </xf>
    <xf numFmtId="164" fontId="0" fillId="0" borderId="10" xfId="62" applyFont="1" applyBorder="1">
      <alignment/>
      <protection/>
    </xf>
    <xf numFmtId="171" fontId="0" fillId="0" borderId="10" xfId="62" applyNumberFormat="1" applyBorder="1">
      <alignment/>
      <protection/>
    </xf>
    <xf numFmtId="164" fontId="0" fillId="0" borderId="10" xfId="0" applyBorder="1" applyAlignment="1">
      <alignment horizontal="left"/>
    </xf>
    <xf numFmtId="164" fontId="0" fillId="0" borderId="10" xfId="0" applyFont="1" applyBorder="1" applyAlignment="1">
      <alignment horizontal="left"/>
    </xf>
    <xf numFmtId="171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164" fontId="14" fillId="0" borderId="10" xfId="66" applyBorder="1">
      <alignment/>
      <protection/>
    </xf>
    <xf numFmtId="168" fontId="0" fillId="25" borderId="10" xfId="0" applyNumberForma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2" xfId="0" applyFont="1" applyBorder="1" applyAlignment="1">
      <alignment/>
    </xf>
    <xf numFmtId="164" fontId="0" fillId="0" borderId="0" xfId="0" applyFont="1" applyFill="1" applyBorder="1" applyAlignment="1">
      <alignment/>
    </xf>
    <xf numFmtId="169" fontId="20" fillId="0" borderId="0" xfId="60" applyNumberFormat="1" applyFont="1" applyFill="1">
      <alignment/>
      <protection/>
    </xf>
    <xf numFmtId="169" fontId="21" fillId="24" borderId="0" xfId="62" applyNumberFormat="1" applyFont="1" applyFill="1">
      <alignment/>
      <protection/>
    </xf>
    <xf numFmtId="169" fontId="20" fillId="24" borderId="10" xfId="60" applyNumberFormat="1" applyFont="1" applyFill="1" applyBorder="1" applyAlignment="1" applyProtection="1">
      <alignment horizontal="right"/>
      <protection/>
    </xf>
    <xf numFmtId="164" fontId="0" fillId="0" borderId="0" xfId="0" applyBorder="1" applyAlignment="1">
      <alignment horizontal="left"/>
    </xf>
    <xf numFmtId="169" fontId="0" fillId="0" borderId="10" xfId="0" applyNumberFormat="1" applyBorder="1" applyAlignment="1">
      <alignment horizontal="left"/>
    </xf>
    <xf numFmtId="173" fontId="0" fillId="0" borderId="10" xfId="62" applyNumberFormat="1" applyBorder="1">
      <alignment/>
      <protection/>
    </xf>
    <xf numFmtId="164" fontId="22" fillId="0" borderId="0" xfId="60" applyNumberFormat="1" applyFont="1" applyFill="1" applyBorder="1" applyAlignment="1" applyProtection="1">
      <alignment horizontal="left" vertical="top"/>
      <protection/>
    </xf>
    <xf numFmtId="164" fontId="23" fillId="0" borderId="0" xfId="60" applyNumberFormat="1" applyFont="1" applyFill="1" applyBorder="1" applyAlignment="1" applyProtection="1">
      <alignment horizontal="left" vertical="top"/>
      <protection/>
    </xf>
    <xf numFmtId="164" fontId="0" fillId="0" borderId="10" xfId="62" applyBorder="1">
      <alignment/>
      <protection/>
    </xf>
    <xf numFmtId="164" fontId="0" fillId="0" borderId="13" xfId="62" applyFont="1" applyBorder="1">
      <alignment/>
      <protection/>
    </xf>
    <xf numFmtId="164" fontId="23" fillId="0" borderId="14" xfId="60" applyNumberFormat="1" applyFont="1" applyFill="1" applyBorder="1" applyAlignment="1" applyProtection="1">
      <alignment horizontal="left" vertical="top"/>
      <protection/>
    </xf>
    <xf numFmtId="164" fontId="23" fillId="0" borderId="14" xfId="60" applyNumberFormat="1" applyFont="1" applyFill="1" applyBorder="1" applyAlignment="1" applyProtection="1">
      <alignment horizontal="right" vertical="top"/>
      <protection/>
    </xf>
    <xf numFmtId="164" fontId="23" fillId="0" borderId="15" xfId="60" applyNumberFormat="1" applyFont="1" applyFill="1" applyBorder="1" applyAlignment="1" applyProtection="1">
      <alignment horizontal="left" vertical="top"/>
      <protection/>
    </xf>
    <xf numFmtId="164" fontId="23" fillId="0" borderId="10" xfId="60" applyNumberFormat="1" applyFont="1" applyFill="1" applyBorder="1" applyAlignment="1" applyProtection="1">
      <alignment horizontal="left" vertical="top"/>
      <protection/>
    </xf>
    <xf numFmtId="164" fontId="23" fillId="0" borderId="10" xfId="60" applyNumberFormat="1" applyFont="1" applyFill="1" applyBorder="1" applyAlignment="1" applyProtection="1">
      <alignment horizontal="right" vertical="top"/>
      <protection/>
    </xf>
    <xf numFmtId="164" fontId="23" fillId="0" borderId="13" xfId="60" applyNumberFormat="1" applyFont="1" applyFill="1" applyBorder="1" applyAlignment="1" applyProtection="1">
      <alignment horizontal="left" vertical="top"/>
      <protection/>
    </xf>
    <xf numFmtId="164" fontId="23" fillId="0" borderId="12" xfId="60" applyNumberFormat="1" applyFont="1" applyFill="1" applyBorder="1" applyAlignment="1" applyProtection="1">
      <alignment horizontal="left" vertical="top"/>
      <protection/>
    </xf>
    <xf numFmtId="164" fontId="23" fillId="0" borderId="12" xfId="60" applyNumberFormat="1" applyFont="1" applyFill="1" applyBorder="1" applyAlignment="1" applyProtection="1">
      <alignment horizontal="right" vertical="top"/>
      <protection/>
    </xf>
    <xf numFmtId="164" fontId="23" fillId="0" borderId="16" xfId="60" applyNumberFormat="1" applyFont="1" applyFill="1" applyBorder="1" applyAlignment="1" applyProtection="1">
      <alignment horizontal="left" vertical="top"/>
      <protection/>
    </xf>
    <xf numFmtId="164" fontId="23" fillId="0" borderId="0" xfId="60" applyNumberFormat="1" applyFont="1" applyFill="1" applyBorder="1" applyAlignment="1" applyProtection="1">
      <alignment horizontal="right" vertical="top"/>
      <protection/>
    </xf>
    <xf numFmtId="164" fontId="24" fillId="0" borderId="0" xfId="66" applyFont="1" applyBorder="1" applyAlignment="1">
      <alignment horizontal="center"/>
      <protection/>
    </xf>
    <xf numFmtId="164" fontId="24" fillId="0" borderId="0" xfId="66" applyFont="1" applyAlignment="1">
      <alignment horizontal="center"/>
      <protection/>
    </xf>
    <xf numFmtId="164" fontId="14" fillId="0" borderId="0" xfId="66">
      <alignment/>
      <protection/>
    </xf>
    <xf numFmtId="164" fontId="14" fillId="26" borderId="0" xfId="66" applyFont="1" applyFill="1">
      <alignment/>
      <protection/>
    </xf>
    <xf numFmtId="171" fontId="14" fillId="26" borderId="0" xfId="66" applyNumberFormat="1" applyFill="1">
      <alignment/>
      <protection/>
    </xf>
    <xf numFmtId="171" fontId="0" fillId="26" borderId="0" xfId="0" applyNumberFormat="1" applyFill="1" applyAlignment="1">
      <alignment/>
    </xf>
    <xf numFmtId="164" fontId="0" fillId="26" borderId="0" xfId="0" applyFill="1" applyAlignment="1">
      <alignment/>
    </xf>
    <xf numFmtId="171" fontId="14" fillId="0" borderId="0" xfId="66" applyNumberFormat="1">
      <alignment/>
      <protection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Millares 2 2" xfId="56"/>
    <cellStyle name="Millares 3" xfId="57"/>
    <cellStyle name="Millares 4" xfId="58"/>
    <cellStyle name="Neutral 2" xfId="59"/>
    <cellStyle name="Normal 2" xfId="60"/>
    <cellStyle name="Normal 2 2" xfId="61"/>
    <cellStyle name="Normal 2 3" xfId="62"/>
    <cellStyle name="Normal 3" xfId="63"/>
    <cellStyle name="Normal 3 2" xfId="64"/>
    <cellStyle name="Normal 4" xfId="65"/>
    <cellStyle name="Normal 5" xfId="66"/>
    <cellStyle name="Note" xfId="67"/>
    <cellStyle name="Note 2" xfId="68"/>
    <cellStyle name="Output" xfId="69"/>
    <cellStyle name="Title" xfId="70"/>
    <cellStyle name="Total 2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78787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'poblacion censo 2011'!$D$5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'poblacion censo 2011'!$A$8:$A$28</c:f>
              <c:strCache/>
            </c:strRef>
          </c:cat>
          <c:val>
            <c:numRef>
              <c:f>'poblacion censo 2011'!$I$6:$I$26</c:f>
              <c:numCache/>
            </c:numRef>
          </c:val>
        </c:ser>
        <c:ser>
          <c:idx val="1"/>
          <c:order val="1"/>
          <c:tx>
            <c:strRef>
              <c:f>'poblacion censo 2011'!$C$5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'poblacion censo 2011'!$A$8:$A$28</c:f>
              <c:strCache/>
            </c:strRef>
          </c:cat>
          <c:val>
            <c:numRef>
              <c:f>'poblacion censo 2011'!$J$6:$J$26</c:f>
              <c:numCache/>
            </c:numRef>
          </c:val>
        </c:ser>
        <c:axId val="37828690"/>
        <c:axId val="56204987"/>
      </c:barChart>
      <c:dateAx>
        <c:axId val="3782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04987"/>
        <c:crosses val="autoZero"/>
        <c:auto val="0"/>
        <c:noMultiLvlLbl val="0"/>
      </c:dateAx>
      <c:valAx>
        <c:axId val="56204987"/>
        <c:scaling>
          <c:orientation val="minMax"/>
        </c:scaling>
        <c:axPos val="b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2869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natalidad!$M$8:$M$42</c:f>
              <c:strCache/>
            </c:strRef>
          </c:cat>
          <c:val>
            <c:numRef>
              <c:f>natalidad!$P$8:$P$42</c:f>
              <c:numCache/>
            </c:numRef>
          </c:val>
          <c:smooth val="0"/>
        </c:ser>
        <c:marker val="1"/>
        <c:axId val="39454040"/>
        <c:axId val="23228473"/>
      </c:lineChart>
      <c:dateAx>
        <c:axId val="3945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228473"/>
        <c:crosses val="autoZero"/>
        <c:auto val="0"/>
        <c:noMultiLvlLbl val="0"/>
      </c:dateAx>
      <c:valAx>
        <c:axId val="2322847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5404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171450</xdr:rowOff>
    </xdr:from>
    <xdr:to>
      <xdr:col>11</xdr:col>
      <xdr:colOff>400050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2600325" y="552450"/>
        <a:ext cx="4505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25</xdr:row>
      <xdr:rowOff>180975</xdr:rowOff>
    </xdr:from>
    <xdr:to>
      <xdr:col>21</xdr:col>
      <xdr:colOff>95250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10086975" y="49244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="150" zoomScaleNormal="150" workbookViewId="0" topLeftCell="A1">
      <selection activeCell="A4" sqref="A4"/>
    </sheetView>
  </sheetViews>
  <sheetFormatPr defaultColWidth="11.421875" defaultRowHeight="15"/>
  <cols>
    <col min="1" max="16384" width="10.57421875" style="0" customWidth="1"/>
  </cols>
  <sheetData>
    <row r="1" ht="15">
      <c r="A1" t="s">
        <v>0</v>
      </c>
    </row>
    <row r="4" ht="15">
      <c r="A4" s="1" t="s">
        <v>1</v>
      </c>
    </row>
    <row r="5" ht="15">
      <c r="A5" s="1" t="s">
        <v>2</v>
      </c>
    </row>
    <row r="6" ht="15">
      <c r="A6" s="1" t="s">
        <v>3</v>
      </c>
    </row>
    <row r="7" ht="15">
      <c r="A7" s="1" t="s">
        <v>4</v>
      </c>
    </row>
    <row r="9" ht="15">
      <c r="A9" s="1" t="s">
        <v>5</v>
      </c>
    </row>
    <row r="11" ht="15">
      <c r="A11" s="1" t="s">
        <v>6</v>
      </c>
    </row>
    <row r="12" ht="15">
      <c r="A12" t="s">
        <v>7</v>
      </c>
    </row>
    <row r="13" ht="15">
      <c r="A13" s="1" t="s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30" zoomScaleNormal="130" workbookViewId="0" topLeftCell="A1">
      <selection activeCell="D7" sqref="D7"/>
    </sheetView>
  </sheetViews>
  <sheetFormatPr defaultColWidth="9.140625" defaultRowHeight="15"/>
  <sheetData>
    <row r="1" ht="15">
      <c r="A1" t="s">
        <v>9</v>
      </c>
    </row>
    <row r="2" spans="1:17" ht="15">
      <c r="A2" t="s">
        <v>10</v>
      </c>
      <c r="L2" t="s">
        <v>11</v>
      </c>
      <c r="Q2" t="s">
        <v>12</v>
      </c>
    </row>
    <row r="3" spans="1:9" ht="15" customHeight="1">
      <c r="A3" s="2"/>
      <c r="B3" s="3" t="s">
        <v>13</v>
      </c>
      <c r="C3" s="3"/>
      <c r="D3" s="3"/>
      <c r="E3" s="4"/>
      <c r="F3" s="2"/>
      <c r="G3" s="3" t="s">
        <v>13</v>
      </c>
      <c r="H3" s="3"/>
      <c r="I3" s="3"/>
    </row>
    <row r="4" spans="1:9" ht="15">
      <c r="A4" s="2"/>
      <c r="B4" s="3"/>
      <c r="C4" s="3"/>
      <c r="D4" s="3"/>
      <c r="E4" s="4"/>
      <c r="F4" s="2"/>
      <c r="G4" s="3"/>
      <c r="H4" s="3"/>
      <c r="I4" s="3"/>
    </row>
    <row r="5" spans="1:20" ht="15">
      <c r="A5" s="2"/>
      <c r="B5" s="2" t="s">
        <v>13</v>
      </c>
      <c r="C5" s="2" t="s">
        <v>14</v>
      </c>
      <c r="D5" s="2" t="s">
        <v>15</v>
      </c>
      <c r="E5" s="5"/>
      <c r="F5" s="2"/>
      <c r="G5" s="2" t="s">
        <v>13</v>
      </c>
      <c r="H5" s="2" t="s">
        <v>14</v>
      </c>
      <c r="I5" s="2" t="s">
        <v>15</v>
      </c>
      <c r="J5" s="6" t="s">
        <v>16</v>
      </c>
      <c r="L5" s="2"/>
      <c r="M5" s="2" t="s">
        <v>14</v>
      </c>
      <c r="N5" s="2" t="s">
        <v>15</v>
      </c>
      <c r="O5" s="2"/>
      <c r="Q5" s="2" t="s">
        <v>17</v>
      </c>
      <c r="R5" s="2" t="s">
        <v>18</v>
      </c>
      <c r="S5" s="2" t="s">
        <v>19</v>
      </c>
      <c r="T5" s="2"/>
    </row>
    <row r="6" spans="1:20" ht="15">
      <c r="A6" s="2"/>
      <c r="B6" s="2"/>
      <c r="C6" s="2"/>
      <c r="D6" s="2"/>
      <c r="E6" s="5"/>
      <c r="F6" s="2" t="s">
        <v>20</v>
      </c>
      <c r="G6" s="5"/>
      <c r="H6" s="7">
        <f aca="true" t="shared" si="0" ref="H6:H26">(C8/$B$7)*100</f>
        <v>3.5046806809474633</v>
      </c>
      <c r="I6" s="7">
        <f aca="true" t="shared" si="1" ref="I6:I26">(D8/$B$7)*100</f>
        <v>3.420284061254178</v>
      </c>
      <c r="J6" s="8">
        <f aca="true" t="shared" si="2" ref="J6:J26">H6*-1</f>
        <v>-3.5046806809474633</v>
      </c>
      <c r="L6" s="2"/>
      <c r="M6" s="2"/>
      <c r="N6" s="2"/>
      <c r="O6" s="2"/>
      <c r="Q6" s="2"/>
      <c r="R6" s="2"/>
      <c r="S6" s="2"/>
      <c r="T6" s="2">
        <f>SUM(T7:T27)</f>
        <v>49443</v>
      </c>
    </row>
    <row r="7" spans="1:20" ht="15">
      <c r="A7" s="2" t="s">
        <v>17</v>
      </c>
      <c r="B7" s="2">
        <v>90051</v>
      </c>
      <c r="C7" s="2">
        <v>44167</v>
      </c>
      <c r="D7" s="2">
        <v>45884</v>
      </c>
      <c r="E7" s="5"/>
      <c r="F7" s="2" t="s">
        <v>21</v>
      </c>
      <c r="G7" s="5"/>
      <c r="H7" s="7">
        <f t="shared" si="0"/>
        <v>4.182074602169881</v>
      </c>
      <c r="I7" s="7">
        <f t="shared" si="1"/>
        <v>3.9055646244905664</v>
      </c>
      <c r="J7" s="8">
        <f t="shared" si="2"/>
        <v>-4.182074602169881</v>
      </c>
      <c r="L7" s="2" t="s">
        <v>17</v>
      </c>
      <c r="M7" s="2">
        <v>20747</v>
      </c>
      <c r="N7" s="2">
        <v>19860</v>
      </c>
      <c r="O7" s="2">
        <v>40607</v>
      </c>
      <c r="Q7" s="2" t="s">
        <v>20</v>
      </c>
      <c r="R7" s="2">
        <v>1422</v>
      </c>
      <c r="S7" s="2">
        <v>1414</v>
      </c>
      <c r="T7" s="2">
        <f aca="true" t="shared" si="3" ref="T7:T27">SUM(R7:S7)</f>
        <v>2836</v>
      </c>
    </row>
    <row r="8" spans="1:20" ht="15">
      <c r="A8" s="2" t="s">
        <v>20</v>
      </c>
      <c r="B8" s="2">
        <v>6236</v>
      </c>
      <c r="C8" s="2">
        <v>3156</v>
      </c>
      <c r="D8" s="2">
        <v>3080</v>
      </c>
      <c r="E8" s="5"/>
      <c r="F8" s="2" t="s">
        <v>22</v>
      </c>
      <c r="G8" s="5"/>
      <c r="H8" s="7">
        <f t="shared" si="0"/>
        <v>4.812828286193379</v>
      </c>
      <c r="I8" s="7">
        <f t="shared" si="1"/>
        <v>4.611831073502793</v>
      </c>
      <c r="J8" s="8">
        <f t="shared" si="2"/>
        <v>-4.812828286193379</v>
      </c>
      <c r="L8" s="2" t="s">
        <v>20</v>
      </c>
      <c r="M8" s="2">
        <v>1734</v>
      </c>
      <c r="N8" s="2">
        <v>1666</v>
      </c>
      <c r="O8" s="2">
        <v>3400</v>
      </c>
      <c r="Q8" s="2" t="s">
        <v>21</v>
      </c>
      <c r="R8" s="2">
        <v>1752</v>
      </c>
      <c r="S8" s="2">
        <v>1615</v>
      </c>
      <c r="T8" s="2">
        <f t="shared" si="3"/>
        <v>3367</v>
      </c>
    </row>
    <row r="9" spans="1:20" ht="15">
      <c r="A9" s="2" t="s">
        <v>21</v>
      </c>
      <c r="B9" s="2">
        <v>7283</v>
      </c>
      <c r="C9" s="2">
        <v>3766</v>
      </c>
      <c r="D9" s="2">
        <v>3517</v>
      </c>
      <c r="E9" s="5"/>
      <c r="F9" s="2" t="s">
        <v>23</v>
      </c>
      <c r="G9" s="5"/>
      <c r="H9" s="7">
        <f t="shared" si="0"/>
        <v>4.5540860179231775</v>
      </c>
      <c r="I9" s="7">
        <f t="shared" si="1"/>
        <v>4.425270124707111</v>
      </c>
      <c r="J9" s="8">
        <f t="shared" si="2"/>
        <v>-4.5540860179231775</v>
      </c>
      <c r="L9" s="2" t="s">
        <v>21</v>
      </c>
      <c r="M9" s="2">
        <v>2014</v>
      </c>
      <c r="N9" s="2">
        <v>1902</v>
      </c>
      <c r="O9" s="2">
        <v>3916</v>
      </c>
      <c r="Q9" s="2" t="s">
        <v>22</v>
      </c>
      <c r="R9" s="2">
        <v>1982</v>
      </c>
      <c r="S9" s="2">
        <v>1969</v>
      </c>
      <c r="T9" s="2">
        <f t="shared" si="3"/>
        <v>3951</v>
      </c>
    </row>
    <row r="10" spans="1:20" ht="15">
      <c r="A10" s="2" t="s">
        <v>22</v>
      </c>
      <c r="B10" s="2">
        <v>8487</v>
      </c>
      <c r="C10" s="2">
        <v>4334</v>
      </c>
      <c r="D10" s="2">
        <v>4153</v>
      </c>
      <c r="E10" s="5"/>
      <c r="F10" s="2" t="s">
        <v>24</v>
      </c>
      <c r="G10" s="5"/>
      <c r="H10" s="7">
        <f t="shared" si="0"/>
        <v>3.1515474564413495</v>
      </c>
      <c r="I10" s="7">
        <f t="shared" si="1"/>
        <v>3.018289635873005</v>
      </c>
      <c r="J10" s="8">
        <f t="shared" si="2"/>
        <v>-3.1515474564413495</v>
      </c>
      <c r="L10" s="2" t="s">
        <v>22</v>
      </c>
      <c r="M10" s="2">
        <v>2352</v>
      </c>
      <c r="N10" s="2">
        <v>2184</v>
      </c>
      <c r="O10" s="2">
        <v>4536</v>
      </c>
      <c r="Q10" s="2" t="s">
        <v>23</v>
      </c>
      <c r="R10" s="2">
        <v>1748</v>
      </c>
      <c r="S10" s="2">
        <v>1754</v>
      </c>
      <c r="T10" s="2">
        <f t="shared" si="3"/>
        <v>3502</v>
      </c>
    </row>
    <row r="11" spans="1:20" ht="15">
      <c r="A11" s="2" t="s">
        <v>23</v>
      </c>
      <c r="B11" s="9">
        <v>8086</v>
      </c>
      <c r="C11" s="9">
        <v>4101</v>
      </c>
      <c r="D11" s="10">
        <v>3985</v>
      </c>
      <c r="E11" s="11"/>
      <c r="F11" s="2" t="s">
        <v>25</v>
      </c>
      <c r="G11" s="11"/>
      <c r="H11" s="7">
        <f t="shared" si="0"/>
        <v>3.0194001177110747</v>
      </c>
      <c r="I11" s="7">
        <f t="shared" si="1"/>
        <v>3.1193434831373335</v>
      </c>
      <c r="J11" s="8">
        <f t="shared" si="2"/>
        <v>-3.0194001177110747</v>
      </c>
      <c r="L11" s="2" t="s">
        <v>23</v>
      </c>
      <c r="M11" s="2">
        <v>2353</v>
      </c>
      <c r="N11" s="2">
        <v>2231</v>
      </c>
      <c r="O11" s="2">
        <v>4584</v>
      </c>
      <c r="Q11" s="2" t="s">
        <v>24</v>
      </c>
      <c r="R11" s="2">
        <v>1352</v>
      </c>
      <c r="S11" s="2">
        <v>1350</v>
      </c>
      <c r="T11" s="2">
        <f t="shared" si="3"/>
        <v>2702</v>
      </c>
    </row>
    <row r="12" spans="1:20" ht="15">
      <c r="A12" s="2" t="s">
        <v>24</v>
      </c>
      <c r="B12" s="9">
        <v>5556</v>
      </c>
      <c r="C12" s="9">
        <v>2838</v>
      </c>
      <c r="D12" s="10">
        <v>2718</v>
      </c>
      <c r="E12" s="11"/>
      <c r="F12" s="2" t="s">
        <v>26</v>
      </c>
      <c r="G12" s="11"/>
      <c r="H12" s="7">
        <f t="shared" si="0"/>
        <v>3.1282273378418894</v>
      </c>
      <c r="I12" s="7">
        <f t="shared" si="1"/>
        <v>3.500238753595185</v>
      </c>
      <c r="J12" s="8">
        <f t="shared" si="2"/>
        <v>-3.1282273378418894</v>
      </c>
      <c r="L12" s="2" t="s">
        <v>24</v>
      </c>
      <c r="M12" s="2">
        <v>1486</v>
      </c>
      <c r="N12" s="2">
        <v>1368</v>
      </c>
      <c r="O12" s="2">
        <v>2854</v>
      </c>
      <c r="Q12" s="2" t="s">
        <v>25</v>
      </c>
      <c r="R12" s="2">
        <v>1335</v>
      </c>
      <c r="S12" s="2">
        <v>1529</v>
      </c>
      <c r="T12" s="2">
        <f t="shared" si="3"/>
        <v>2864</v>
      </c>
    </row>
    <row r="13" spans="1:20" ht="15">
      <c r="A13" s="2" t="s">
        <v>25</v>
      </c>
      <c r="B13" s="2">
        <v>5528</v>
      </c>
      <c r="C13" s="2">
        <v>2719</v>
      </c>
      <c r="D13" s="2">
        <v>2809</v>
      </c>
      <c r="E13" s="5"/>
      <c r="F13" s="2" t="s">
        <v>27</v>
      </c>
      <c r="G13" s="5"/>
      <c r="H13" s="7">
        <f t="shared" si="0"/>
        <v>3.2048505846686877</v>
      </c>
      <c r="I13" s="7">
        <f t="shared" si="1"/>
        <v>3.2526013037056782</v>
      </c>
      <c r="J13" s="8">
        <f t="shared" si="2"/>
        <v>-3.2048505846686877</v>
      </c>
      <c r="L13" s="2" t="s">
        <v>25</v>
      </c>
      <c r="M13" s="2">
        <v>1384</v>
      </c>
      <c r="N13" s="2">
        <v>1280</v>
      </c>
      <c r="O13" s="2">
        <v>2664</v>
      </c>
      <c r="Q13" s="2" t="s">
        <v>26</v>
      </c>
      <c r="R13" s="2">
        <v>1562</v>
      </c>
      <c r="S13" s="2">
        <v>1837</v>
      </c>
      <c r="T13" s="2">
        <f t="shared" si="3"/>
        <v>3399</v>
      </c>
    </row>
    <row r="14" spans="1:20" ht="15">
      <c r="A14" s="2" t="s">
        <v>26</v>
      </c>
      <c r="B14" s="2">
        <v>5969</v>
      </c>
      <c r="C14" s="2">
        <v>2817</v>
      </c>
      <c r="D14" s="2">
        <v>3152</v>
      </c>
      <c r="E14" s="5"/>
      <c r="F14" s="2" t="s">
        <v>28</v>
      </c>
      <c r="G14" s="5"/>
      <c r="H14" s="7">
        <f t="shared" si="0"/>
        <v>3.083808064319108</v>
      </c>
      <c r="I14" s="7">
        <f t="shared" si="1"/>
        <v>3.330335032370545</v>
      </c>
      <c r="J14" s="8">
        <f t="shared" si="2"/>
        <v>-3.083808064319108</v>
      </c>
      <c r="L14" s="2" t="s">
        <v>26</v>
      </c>
      <c r="M14" s="2">
        <v>1255</v>
      </c>
      <c r="N14" s="2">
        <v>1315</v>
      </c>
      <c r="O14" s="2">
        <v>2570</v>
      </c>
      <c r="Q14" s="2" t="s">
        <v>27</v>
      </c>
      <c r="R14" s="2">
        <v>1653</v>
      </c>
      <c r="S14" s="2">
        <v>1748</v>
      </c>
      <c r="T14" s="2">
        <f t="shared" si="3"/>
        <v>3401</v>
      </c>
    </row>
    <row r="15" spans="1:20" ht="15">
      <c r="A15" s="2" t="s">
        <v>27</v>
      </c>
      <c r="B15" s="2">
        <v>5815</v>
      </c>
      <c r="C15" s="2">
        <v>2886</v>
      </c>
      <c r="D15" s="2">
        <v>2929</v>
      </c>
      <c r="E15" s="5"/>
      <c r="F15" s="2" t="s">
        <v>29</v>
      </c>
      <c r="G15" s="5"/>
      <c r="H15" s="7">
        <f t="shared" si="0"/>
        <v>3.1382216743845155</v>
      </c>
      <c r="I15" s="7">
        <f t="shared" si="1"/>
        <v>3.2859157588477643</v>
      </c>
      <c r="J15" s="8">
        <f t="shared" si="2"/>
        <v>-3.1382216743845155</v>
      </c>
      <c r="L15" s="2" t="s">
        <v>27</v>
      </c>
      <c r="M15" s="2">
        <v>1233</v>
      </c>
      <c r="N15" s="2">
        <v>1181</v>
      </c>
      <c r="O15" s="2">
        <v>2414</v>
      </c>
      <c r="Q15" s="2" t="s">
        <v>28</v>
      </c>
      <c r="R15" s="2">
        <v>1606</v>
      </c>
      <c r="S15" s="2">
        <v>1773</v>
      </c>
      <c r="T15" s="2">
        <f t="shared" si="3"/>
        <v>3379</v>
      </c>
    </row>
    <row r="16" spans="1:20" ht="15">
      <c r="A16" s="2" t="s">
        <v>28</v>
      </c>
      <c r="B16" s="12">
        <v>5776</v>
      </c>
      <c r="C16" s="12">
        <v>2777</v>
      </c>
      <c r="D16" s="13">
        <v>2999</v>
      </c>
      <c r="E16" s="14"/>
      <c r="F16" s="2" t="s">
        <v>30</v>
      </c>
      <c r="G16" s="14"/>
      <c r="H16" s="7">
        <f t="shared" si="0"/>
        <v>2.8983575973614952</v>
      </c>
      <c r="I16" s="7">
        <f t="shared" si="1"/>
        <v>2.973870362350224</v>
      </c>
      <c r="J16" s="8">
        <f t="shared" si="2"/>
        <v>-2.8983575973614952</v>
      </c>
      <c r="L16" s="2" t="s">
        <v>28</v>
      </c>
      <c r="M16" s="2">
        <v>1171</v>
      </c>
      <c r="N16" s="2">
        <v>1226</v>
      </c>
      <c r="O16" s="2">
        <v>2397</v>
      </c>
      <c r="Q16" s="2" t="s">
        <v>29</v>
      </c>
      <c r="R16" s="2">
        <v>1675</v>
      </c>
      <c r="S16" s="2">
        <v>1900</v>
      </c>
      <c r="T16" s="2">
        <f t="shared" si="3"/>
        <v>3575</v>
      </c>
    </row>
    <row r="17" spans="1:20" ht="15">
      <c r="A17" s="2" t="s">
        <v>29</v>
      </c>
      <c r="B17" s="12">
        <v>5785</v>
      </c>
      <c r="C17" s="12">
        <v>2826</v>
      </c>
      <c r="D17" s="13">
        <v>2959</v>
      </c>
      <c r="E17" s="14"/>
      <c r="F17" s="2" t="s">
        <v>31</v>
      </c>
      <c r="G17" s="14"/>
      <c r="H17" s="7">
        <f t="shared" si="0"/>
        <v>2.4608277531620972</v>
      </c>
      <c r="I17" s="7">
        <f t="shared" si="1"/>
        <v>2.57409690064519</v>
      </c>
      <c r="J17" s="8">
        <f t="shared" si="2"/>
        <v>-2.4608277531620972</v>
      </c>
      <c r="L17" s="2" t="s">
        <v>29</v>
      </c>
      <c r="M17" s="2">
        <v>1151</v>
      </c>
      <c r="N17" s="2">
        <v>1059</v>
      </c>
      <c r="O17" s="2">
        <v>2210</v>
      </c>
      <c r="Q17" s="2" t="s">
        <v>30</v>
      </c>
      <c r="R17" s="2">
        <v>1607</v>
      </c>
      <c r="S17" s="2">
        <v>1743</v>
      </c>
      <c r="T17" s="2">
        <f t="shared" si="3"/>
        <v>3350</v>
      </c>
    </row>
    <row r="18" spans="1:20" ht="15">
      <c r="A18" s="2" t="s">
        <v>30</v>
      </c>
      <c r="B18" s="12">
        <v>5288</v>
      </c>
      <c r="C18" s="12">
        <v>2610</v>
      </c>
      <c r="D18" s="13">
        <v>2678</v>
      </c>
      <c r="E18" s="14"/>
      <c r="F18" s="2" t="s">
        <v>32</v>
      </c>
      <c r="G18" s="14"/>
      <c r="H18" s="7">
        <f t="shared" si="0"/>
        <v>2.228737049005564</v>
      </c>
      <c r="I18" s="7">
        <f t="shared" si="1"/>
        <v>2.3386747509744477</v>
      </c>
      <c r="J18" s="8">
        <f t="shared" si="2"/>
        <v>-2.228737049005564</v>
      </c>
      <c r="L18" s="2" t="s">
        <v>30</v>
      </c>
      <c r="M18" s="2">
        <v>1003</v>
      </c>
      <c r="N18" s="2">
        <v>935</v>
      </c>
      <c r="O18" s="2">
        <v>1938</v>
      </c>
      <c r="Q18" s="2" t="s">
        <v>31</v>
      </c>
      <c r="R18" s="2">
        <v>1359</v>
      </c>
      <c r="S18" s="2">
        <v>1570</v>
      </c>
      <c r="T18" s="2">
        <f t="shared" si="3"/>
        <v>2929</v>
      </c>
    </row>
    <row r="19" spans="1:20" ht="15">
      <c r="A19" s="2" t="s">
        <v>31</v>
      </c>
      <c r="B19" s="2">
        <v>4534</v>
      </c>
      <c r="C19" s="2">
        <v>2216</v>
      </c>
      <c r="D19" s="2">
        <v>2318</v>
      </c>
      <c r="E19" s="5"/>
      <c r="F19" s="2" t="s">
        <v>33</v>
      </c>
      <c r="G19" s="5"/>
      <c r="H19" s="7">
        <f t="shared" si="0"/>
        <v>1.9144706888318843</v>
      </c>
      <c r="I19" s="7">
        <f t="shared" si="1"/>
        <v>1.9788786354399173</v>
      </c>
      <c r="J19" s="8">
        <f t="shared" si="2"/>
        <v>-1.9144706888318843</v>
      </c>
      <c r="L19" s="2" t="s">
        <v>31</v>
      </c>
      <c r="M19" s="2">
        <v>857</v>
      </c>
      <c r="N19" s="2">
        <v>748</v>
      </c>
      <c r="O19" s="2">
        <v>1605</v>
      </c>
      <c r="Q19" s="2" t="s">
        <v>32</v>
      </c>
      <c r="R19" s="2">
        <v>1238</v>
      </c>
      <c r="S19" s="2">
        <v>1418</v>
      </c>
      <c r="T19" s="2">
        <f t="shared" si="3"/>
        <v>2656</v>
      </c>
    </row>
    <row r="20" spans="1:20" ht="15">
      <c r="A20" s="2" t="s">
        <v>32</v>
      </c>
      <c r="B20" s="2">
        <v>4113</v>
      </c>
      <c r="C20" s="2">
        <v>2007</v>
      </c>
      <c r="D20" s="2">
        <v>2106</v>
      </c>
      <c r="E20" s="5"/>
      <c r="F20" s="2" t="s">
        <v>34</v>
      </c>
      <c r="G20" s="5"/>
      <c r="H20" s="7">
        <f t="shared" si="0"/>
        <v>1.5124762634507114</v>
      </c>
      <c r="I20" s="7">
        <f t="shared" si="1"/>
        <v>1.749008894959523</v>
      </c>
      <c r="J20" s="8">
        <f t="shared" si="2"/>
        <v>-1.5124762634507114</v>
      </c>
      <c r="L20" s="2" t="s">
        <v>32</v>
      </c>
      <c r="M20" s="2">
        <v>769</v>
      </c>
      <c r="N20" s="2">
        <v>688</v>
      </c>
      <c r="O20" s="2">
        <v>1457</v>
      </c>
      <c r="Q20" s="2" t="s">
        <v>33</v>
      </c>
      <c r="R20" s="2">
        <v>1031</v>
      </c>
      <c r="S20" s="2">
        <v>1191</v>
      </c>
      <c r="T20" s="2">
        <f t="shared" si="3"/>
        <v>2222</v>
      </c>
    </row>
    <row r="21" spans="1:20" ht="15">
      <c r="A21" s="2" t="s">
        <v>33</v>
      </c>
      <c r="B21" s="2">
        <v>3506</v>
      </c>
      <c r="C21" s="2">
        <v>1724</v>
      </c>
      <c r="D21" s="2">
        <v>1782</v>
      </c>
      <c r="E21" s="5"/>
      <c r="F21" s="2" t="s">
        <v>35</v>
      </c>
      <c r="G21" s="5"/>
      <c r="H21" s="7">
        <f t="shared" si="0"/>
        <v>1.1127028017456775</v>
      </c>
      <c r="I21" s="7">
        <f t="shared" si="1"/>
        <v>1.4691674717659993</v>
      </c>
      <c r="J21" s="8">
        <f t="shared" si="2"/>
        <v>-1.1127028017456775</v>
      </c>
      <c r="L21" s="2" t="s">
        <v>33</v>
      </c>
      <c r="M21" s="2">
        <v>692</v>
      </c>
      <c r="N21" s="2">
        <v>591</v>
      </c>
      <c r="O21" s="2">
        <v>1283</v>
      </c>
      <c r="Q21" s="2" t="s">
        <v>34</v>
      </c>
      <c r="R21" s="2">
        <v>833</v>
      </c>
      <c r="S21" s="2">
        <v>1090</v>
      </c>
      <c r="T21" s="2">
        <f t="shared" si="3"/>
        <v>1923</v>
      </c>
    </row>
    <row r="22" spans="1:20" ht="15">
      <c r="A22" s="2" t="s">
        <v>34</v>
      </c>
      <c r="B22" s="2">
        <v>2937</v>
      </c>
      <c r="C22" s="2">
        <v>1362</v>
      </c>
      <c r="D22" s="2">
        <v>1575</v>
      </c>
      <c r="E22" s="5"/>
      <c r="F22" s="2" t="s">
        <v>36</v>
      </c>
      <c r="G22" s="5"/>
      <c r="H22" s="7">
        <f t="shared" si="0"/>
        <v>0.6896092214411833</v>
      </c>
      <c r="I22" s="7">
        <f t="shared" si="1"/>
        <v>1.0427424459472967</v>
      </c>
      <c r="J22" s="8">
        <f t="shared" si="2"/>
        <v>-0.6896092214411833</v>
      </c>
      <c r="L22" s="2" t="s">
        <v>34</v>
      </c>
      <c r="M22" s="2">
        <v>529</v>
      </c>
      <c r="N22" s="2">
        <v>485</v>
      </c>
      <c r="O22" s="2">
        <v>1014</v>
      </c>
      <c r="Q22" s="2" t="s">
        <v>35</v>
      </c>
      <c r="R22" s="2">
        <v>618</v>
      </c>
      <c r="S22" s="2">
        <v>906</v>
      </c>
      <c r="T22" s="2">
        <f t="shared" si="3"/>
        <v>1524</v>
      </c>
    </row>
    <row r="23" spans="1:20" ht="15">
      <c r="A23" s="2" t="s">
        <v>35</v>
      </c>
      <c r="B23" s="2">
        <v>2325</v>
      </c>
      <c r="C23" s="2">
        <v>1002</v>
      </c>
      <c r="D23" s="2">
        <v>1323</v>
      </c>
      <c r="E23" s="5"/>
      <c r="F23" s="2" t="s">
        <v>37</v>
      </c>
      <c r="G23" s="5"/>
      <c r="H23" s="7">
        <f t="shared" si="0"/>
        <v>0.29427768708842766</v>
      </c>
      <c r="I23" s="7">
        <f t="shared" si="1"/>
        <v>0.5707876647677427</v>
      </c>
      <c r="J23" s="8">
        <f t="shared" si="2"/>
        <v>-0.29427768708842766</v>
      </c>
      <c r="L23" s="2" t="s">
        <v>35</v>
      </c>
      <c r="M23" s="2">
        <v>384</v>
      </c>
      <c r="N23" s="2">
        <v>417</v>
      </c>
      <c r="O23" s="2">
        <v>801</v>
      </c>
      <c r="Q23" s="2" t="s">
        <v>38</v>
      </c>
      <c r="R23" s="2">
        <v>392</v>
      </c>
      <c r="S23" s="2">
        <v>646</v>
      </c>
      <c r="T23" s="2">
        <f t="shared" si="3"/>
        <v>1038</v>
      </c>
    </row>
    <row r="24" spans="1:20" ht="15">
      <c r="A24" s="2" t="s">
        <v>36</v>
      </c>
      <c r="B24" s="2">
        <v>1560</v>
      </c>
      <c r="C24" s="2">
        <v>621</v>
      </c>
      <c r="D24" s="2">
        <v>939</v>
      </c>
      <c r="E24" s="5"/>
      <c r="F24" s="2" t="s">
        <v>39</v>
      </c>
      <c r="G24" s="5"/>
      <c r="H24" s="7">
        <f t="shared" si="0"/>
        <v>0.11104818380695385</v>
      </c>
      <c r="I24" s="7">
        <f t="shared" si="1"/>
        <v>0.29205672341228855</v>
      </c>
      <c r="J24" s="8">
        <f t="shared" si="2"/>
        <v>-0.11104818380695385</v>
      </c>
      <c r="L24" s="2" t="s">
        <v>36</v>
      </c>
      <c r="M24" s="2">
        <v>229</v>
      </c>
      <c r="N24" s="2">
        <v>293</v>
      </c>
      <c r="O24" s="2">
        <v>522</v>
      </c>
      <c r="Q24" s="2" t="s">
        <v>37</v>
      </c>
      <c r="R24" s="2">
        <v>165</v>
      </c>
      <c r="S24" s="2">
        <v>347</v>
      </c>
      <c r="T24" s="2">
        <f t="shared" si="3"/>
        <v>512</v>
      </c>
    </row>
    <row r="25" spans="1:20" ht="15">
      <c r="A25" s="2" t="s">
        <v>37</v>
      </c>
      <c r="B25" s="2">
        <v>779</v>
      </c>
      <c r="C25" s="2">
        <v>265</v>
      </c>
      <c r="D25" s="2">
        <v>514</v>
      </c>
      <c r="E25" s="5"/>
      <c r="F25" s="2" t="s">
        <v>40</v>
      </c>
      <c r="G25" s="5"/>
      <c r="H25" s="7">
        <f t="shared" si="0"/>
        <v>0.03997734617050338</v>
      </c>
      <c r="I25" s="7">
        <f t="shared" si="1"/>
        <v>0.0810651741790763</v>
      </c>
      <c r="J25" s="8">
        <f t="shared" si="2"/>
        <v>-0.03997734617050338</v>
      </c>
      <c r="L25" s="2" t="s">
        <v>37</v>
      </c>
      <c r="M25" s="2">
        <v>100</v>
      </c>
      <c r="N25" s="2">
        <v>167</v>
      </c>
      <c r="O25" s="2">
        <v>267</v>
      </c>
      <c r="Q25" s="2" t="s">
        <v>39</v>
      </c>
      <c r="R25" s="2">
        <v>65</v>
      </c>
      <c r="S25" s="2">
        <v>176</v>
      </c>
      <c r="T25" s="2">
        <f t="shared" si="3"/>
        <v>241</v>
      </c>
    </row>
    <row r="26" spans="1:20" ht="15">
      <c r="A26" s="2" t="s">
        <v>39</v>
      </c>
      <c r="B26" s="2">
        <v>363</v>
      </c>
      <c r="C26" s="2">
        <v>100</v>
      </c>
      <c r="D26" s="2">
        <v>263</v>
      </c>
      <c r="E26" s="5"/>
      <c r="F26" s="2" t="s">
        <v>41</v>
      </c>
      <c r="G26" s="5"/>
      <c r="H26" s="7">
        <f t="shared" si="0"/>
        <v>0.004441927352278154</v>
      </c>
      <c r="I26" s="7">
        <f t="shared" si="1"/>
        <v>0.01332578205683446</v>
      </c>
      <c r="J26" s="8">
        <f t="shared" si="2"/>
        <v>-0.004441927352278154</v>
      </c>
      <c r="L26" s="2" t="s">
        <v>39</v>
      </c>
      <c r="M26" s="2">
        <v>35</v>
      </c>
      <c r="N26" s="2">
        <v>87</v>
      </c>
      <c r="O26" s="2">
        <v>122</v>
      </c>
      <c r="Q26" s="2" t="s">
        <v>40</v>
      </c>
      <c r="R26" s="2">
        <v>20</v>
      </c>
      <c r="S26" s="2">
        <v>42</v>
      </c>
      <c r="T26" s="2">
        <f t="shared" si="3"/>
        <v>62</v>
      </c>
    </row>
    <row r="27" spans="1:20" ht="15">
      <c r="A27" s="2" t="s">
        <v>40</v>
      </c>
      <c r="B27" s="2">
        <v>109</v>
      </c>
      <c r="C27" s="2">
        <v>36</v>
      </c>
      <c r="D27" s="2">
        <v>73</v>
      </c>
      <c r="E27" s="5"/>
      <c r="F27" s="5"/>
      <c r="G27" s="5"/>
      <c r="H27" s="5"/>
      <c r="L27" s="2" t="s">
        <v>40</v>
      </c>
      <c r="M27" s="2">
        <v>16</v>
      </c>
      <c r="N27" s="2">
        <v>31</v>
      </c>
      <c r="O27" s="2">
        <v>47</v>
      </c>
      <c r="Q27" s="2" t="s">
        <v>41</v>
      </c>
      <c r="R27" s="2">
        <v>4</v>
      </c>
      <c r="S27" s="2">
        <v>6</v>
      </c>
      <c r="T27" s="2">
        <f t="shared" si="3"/>
        <v>10</v>
      </c>
    </row>
    <row r="28" spans="1:20" ht="15">
      <c r="A28" s="2" t="s">
        <v>41</v>
      </c>
      <c r="B28" s="2">
        <v>16</v>
      </c>
      <c r="C28" s="2">
        <v>4</v>
      </c>
      <c r="D28" s="2">
        <v>12</v>
      </c>
      <c r="E28" s="5"/>
      <c r="F28" s="5"/>
      <c r="G28" s="5"/>
      <c r="H28" s="5"/>
      <c r="L28" s="2" t="s">
        <v>41</v>
      </c>
      <c r="M28" s="2">
        <v>0</v>
      </c>
      <c r="N28" s="2">
        <v>6</v>
      </c>
      <c r="O28" s="2">
        <v>6</v>
      </c>
      <c r="Q28" s="2"/>
      <c r="R28" s="2"/>
      <c r="S28" s="2"/>
      <c r="T28" s="2"/>
    </row>
  </sheetData>
  <sheetProtection selectLockedCells="1" selectUnlockedCells="1"/>
  <mergeCells count="2">
    <mergeCell ref="B3:D4"/>
    <mergeCell ref="G3:I4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0">
      <selection activeCell="A34" sqref="A34"/>
    </sheetView>
  </sheetViews>
  <sheetFormatPr defaultColWidth="9.140625" defaultRowHeight="15"/>
  <cols>
    <col min="1" max="1" width="9.140625" style="0" customWidth="1"/>
    <col min="2" max="2" width="9.421875" style="0" customWidth="1"/>
  </cols>
  <sheetData>
    <row r="1" ht="15">
      <c r="A1" t="s">
        <v>42</v>
      </c>
    </row>
    <row r="3" spans="1:4" ht="15">
      <c r="A3" s="2"/>
      <c r="B3" s="2" t="s">
        <v>13</v>
      </c>
      <c r="C3" s="2" t="s">
        <v>14</v>
      </c>
      <c r="D3" s="2" t="s">
        <v>15</v>
      </c>
    </row>
    <row r="4" spans="1:4" ht="15">
      <c r="A4" s="2" t="s">
        <v>43</v>
      </c>
      <c r="B4" s="2">
        <f>SUM('poblacion censo 2011'!B8:B10)</f>
        <v>22006</v>
      </c>
      <c r="C4" s="2">
        <f>SUM('poblacion censo 2011'!C8:C10)</f>
        <v>11256</v>
      </c>
      <c r="D4" s="2">
        <f>SUM('poblacion censo 2011'!D8:D10)</f>
        <v>10750</v>
      </c>
    </row>
    <row r="5" spans="1:4" ht="15">
      <c r="A5" s="2" t="s">
        <v>44</v>
      </c>
      <c r="B5" s="15">
        <f>SUM('poblacion censo 2011'!B11:B20)</f>
        <v>56450</v>
      </c>
      <c r="C5" s="15">
        <f>SUM('poblacion censo 2011'!C11:C20)</f>
        <v>27797</v>
      </c>
      <c r="D5" s="15">
        <f>SUM('poblacion censo 2011'!D11:D20)</f>
        <v>28653</v>
      </c>
    </row>
    <row r="6" spans="1:4" ht="15">
      <c r="A6" s="2" t="s">
        <v>45</v>
      </c>
      <c r="B6" s="2">
        <f>SUM('poblacion censo 2011'!B21:B28)</f>
        <v>11595</v>
      </c>
      <c r="C6" s="2">
        <f>SUM('poblacion censo 2011'!C21:C28)</f>
        <v>5114</v>
      </c>
      <c r="D6" s="2">
        <f>SUM('poblacion censo 2011'!D21:D28)</f>
        <v>6481</v>
      </c>
    </row>
    <row r="9" ht="15">
      <c r="A9" t="s">
        <v>46</v>
      </c>
    </row>
    <row r="10" spans="1:4" ht="15">
      <c r="A10" s="2"/>
      <c r="B10" s="2" t="s">
        <v>13</v>
      </c>
      <c r="C10" s="2" t="s">
        <v>14</v>
      </c>
      <c r="D10" s="2" t="s">
        <v>15</v>
      </c>
    </row>
    <row r="11" spans="1:5" ht="15">
      <c r="A11" s="2" t="s">
        <v>43</v>
      </c>
      <c r="B11" s="2">
        <v>22006</v>
      </c>
      <c r="C11" s="2">
        <v>11256</v>
      </c>
      <c r="D11" s="2">
        <v>10750</v>
      </c>
      <c r="E11" s="16">
        <f aca="true" t="shared" si="0" ref="E11:E13">(C11/D11)*100</f>
        <v>104.70697674418605</v>
      </c>
    </row>
    <row r="12" spans="1:5" ht="15">
      <c r="A12" s="2" t="s">
        <v>44</v>
      </c>
      <c r="B12" s="2">
        <v>56450</v>
      </c>
      <c r="C12" s="2">
        <v>27797</v>
      </c>
      <c r="D12" s="2">
        <v>28653</v>
      </c>
      <c r="E12" s="16">
        <f t="shared" si="0"/>
        <v>97.01252922905105</v>
      </c>
    </row>
    <row r="13" spans="1:5" ht="15">
      <c r="A13" s="2" t="s">
        <v>45</v>
      </c>
      <c r="B13" s="2">
        <v>11595</v>
      </c>
      <c r="C13" s="2">
        <v>5114</v>
      </c>
      <c r="D13" s="2">
        <v>6481</v>
      </c>
      <c r="E13" s="16">
        <f t="shared" si="0"/>
        <v>78.90757599135935</v>
      </c>
    </row>
    <row r="16" ht="15">
      <c r="A16" t="s">
        <v>47</v>
      </c>
    </row>
    <row r="17" spans="1:4" ht="15">
      <c r="A17" s="2"/>
      <c r="B17" s="2" t="s">
        <v>13</v>
      </c>
      <c r="C17" s="2" t="s">
        <v>14</v>
      </c>
      <c r="D17" s="2" t="s">
        <v>15</v>
      </c>
    </row>
    <row r="18" spans="1:4" ht="15">
      <c r="A18" s="2" t="s">
        <v>48</v>
      </c>
      <c r="B18" s="2">
        <f>SUM(B11+B13)</f>
        <v>33601</v>
      </c>
      <c r="C18" s="2">
        <f>SUM(C11+C13)</f>
        <v>16370</v>
      </c>
      <c r="D18" s="2">
        <f>SUM(D11+D13)</f>
        <v>17231</v>
      </c>
    </row>
    <row r="19" spans="1:4" ht="15">
      <c r="A19" s="2" t="s">
        <v>49</v>
      </c>
      <c r="B19" s="15">
        <f>B5</f>
        <v>56450</v>
      </c>
      <c r="C19" s="15">
        <f>C5</f>
        <v>27797</v>
      </c>
      <c r="D19" s="15">
        <f>D5</f>
        <v>28653</v>
      </c>
    </row>
    <row r="20" spans="1:4" ht="15">
      <c r="A20" s="2"/>
      <c r="B20" s="17">
        <f>(B18/B19)*100</f>
        <v>59.523472099202834</v>
      </c>
      <c r="C20" s="17">
        <f>(C18/C19)*100</f>
        <v>58.891247256898225</v>
      </c>
      <c r="D20" s="17">
        <f>(D18/D19)*100</f>
        <v>60.136809409136916</v>
      </c>
    </row>
    <row r="22" ht="15">
      <c r="A22" t="s">
        <v>50</v>
      </c>
    </row>
    <row r="23" spans="1:4" ht="15">
      <c r="A23" s="2"/>
      <c r="B23" s="2" t="s">
        <v>13</v>
      </c>
      <c r="C23" s="2" t="s">
        <v>14</v>
      </c>
      <c r="D23" s="2" t="s">
        <v>15</v>
      </c>
    </row>
    <row r="24" spans="1:4" ht="15">
      <c r="A24" s="2" t="s">
        <v>51</v>
      </c>
      <c r="B24" s="2">
        <f aca="true" t="shared" si="1" ref="B24:B25">B11</f>
        <v>22006</v>
      </c>
      <c r="C24" s="2">
        <f aca="true" t="shared" si="2" ref="C24:C25">C11</f>
        <v>11256</v>
      </c>
      <c r="D24" s="2">
        <f aca="true" t="shared" si="3" ref="D24:D25">D11</f>
        <v>10750</v>
      </c>
    </row>
    <row r="25" spans="1:4" ht="15">
      <c r="A25" s="2" t="s">
        <v>52</v>
      </c>
      <c r="B25" s="2">
        <f t="shared" si="1"/>
        <v>56450</v>
      </c>
      <c r="C25" s="2">
        <f t="shared" si="2"/>
        <v>27797</v>
      </c>
      <c r="D25" s="2">
        <f t="shared" si="3"/>
        <v>28653</v>
      </c>
    </row>
    <row r="26" spans="1:4" ht="15">
      <c r="A26" s="2"/>
      <c r="B26" s="17">
        <f>(B24/B25)*100</f>
        <v>38.983170947741364</v>
      </c>
      <c r="C26" s="17">
        <f>(C24/C25)*100</f>
        <v>40.49357844371695</v>
      </c>
      <c r="D26" s="17">
        <f>(D24/D25)*100</f>
        <v>37.51788643423028</v>
      </c>
    </row>
    <row r="28" ht="15">
      <c r="A28" t="s">
        <v>53</v>
      </c>
    </row>
    <row r="29" spans="1:4" ht="15">
      <c r="A29" s="2"/>
      <c r="B29" s="2" t="s">
        <v>13</v>
      </c>
      <c r="C29" s="2" t="s">
        <v>14</v>
      </c>
      <c r="D29" s="2" t="s">
        <v>15</v>
      </c>
    </row>
    <row r="30" spans="1:4" ht="15">
      <c r="A30" s="2" t="s">
        <v>54</v>
      </c>
      <c r="B30" s="2">
        <f>B13</f>
        <v>11595</v>
      </c>
      <c r="C30" s="2">
        <f>C13</f>
        <v>5114</v>
      </c>
      <c r="D30" s="2">
        <f>D13</f>
        <v>6481</v>
      </c>
    </row>
    <row r="31" spans="1:4" ht="15">
      <c r="A31" s="2" t="s">
        <v>52</v>
      </c>
      <c r="B31" s="2">
        <f>B12</f>
        <v>56450</v>
      </c>
      <c r="C31" s="2">
        <f>C12</f>
        <v>27797</v>
      </c>
      <c r="D31" s="2">
        <f>D12</f>
        <v>28653</v>
      </c>
    </row>
    <row r="32" spans="1:4" ht="15">
      <c r="A32" s="2"/>
      <c r="B32" s="17">
        <f>(B30/B31)*100</f>
        <v>20.54030115146147</v>
      </c>
      <c r="C32" s="17">
        <f>(C30/C31)*100</f>
        <v>18.397668813181276</v>
      </c>
      <c r="D32" s="17">
        <f>(D30/D31)*100</f>
        <v>22.618922974906642</v>
      </c>
    </row>
    <row r="34" ht="15">
      <c r="A34" t="s">
        <v>55</v>
      </c>
    </row>
    <row r="36" spans="1:4" ht="15">
      <c r="A36" s="2"/>
      <c r="B36" s="2" t="s">
        <v>13</v>
      </c>
      <c r="C36" s="2" t="s">
        <v>14</v>
      </c>
      <c r="D36" s="2" t="s">
        <v>15</v>
      </c>
    </row>
    <row r="37" spans="1:4" ht="15">
      <c r="A37" s="2" t="s">
        <v>54</v>
      </c>
      <c r="B37">
        <f>B6</f>
        <v>11595</v>
      </c>
      <c r="C37">
        <f>C6</f>
        <v>5114</v>
      </c>
      <c r="D37">
        <f>D6</f>
        <v>6481</v>
      </c>
    </row>
    <row r="38" spans="1:4" ht="15">
      <c r="A38" s="2" t="s">
        <v>56</v>
      </c>
      <c r="B38" s="2">
        <f>B4</f>
        <v>22006</v>
      </c>
      <c r="C38" s="2">
        <f>C4</f>
        <v>11256</v>
      </c>
      <c r="D38" s="2">
        <f>D4</f>
        <v>10750</v>
      </c>
    </row>
    <row r="39" spans="1:4" ht="15">
      <c r="A39" s="2"/>
      <c r="B39" s="17">
        <f>(B37/B38)*100</f>
        <v>52.69017540670726</v>
      </c>
      <c r="C39" s="17">
        <f>(C37/C38)*100</f>
        <v>45.43354655294954</v>
      </c>
      <c r="D39" s="17">
        <f>(D37/D38)*100</f>
        <v>60.288372093023256</v>
      </c>
    </row>
    <row r="41" ht="15">
      <c r="A41" t="s">
        <v>57</v>
      </c>
    </row>
    <row r="43" spans="1:4" ht="15">
      <c r="A43" s="2"/>
      <c r="B43" s="2" t="s">
        <v>13</v>
      </c>
      <c r="C43" s="2" t="s">
        <v>14</v>
      </c>
      <c r="D43" s="2" t="s">
        <v>15</v>
      </c>
    </row>
    <row r="44" spans="1:4" ht="15">
      <c r="A44" s="2" t="s">
        <v>58</v>
      </c>
      <c r="B44" s="2">
        <v>1267</v>
      </c>
      <c r="C44" s="2">
        <v>405</v>
      </c>
      <c r="D44" s="2">
        <v>862</v>
      </c>
    </row>
    <row r="45" spans="1:4" ht="15">
      <c r="A45" s="2" t="s">
        <v>56</v>
      </c>
      <c r="B45" s="2">
        <v>22006</v>
      </c>
      <c r="C45" s="2">
        <v>11256</v>
      </c>
      <c r="D45" s="2">
        <v>10750</v>
      </c>
    </row>
    <row r="46" spans="2:4" ht="15">
      <c r="B46" s="17">
        <f>(B44/B45)*100</f>
        <v>5.757520676179224</v>
      </c>
      <c r="C46" s="17">
        <f>(C44/C45)*100</f>
        <v>3.5980810234541574</v>
      </c>
      <c r="D46" s="17">
        <f>(D44/D45)*100</f>
        <v>8.018604651162791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A1">
      <selection activeCell="A8" sqref="A8"/>
    </sheetView>
  </sheetViews>
  <sheetFormatPr defaultColWidth="9.140625" defaultRowHeight="15"/>
  <cols>
    <col min="1" max="1" width="9.140625" style="0" customWidth="1"/>
    <col min="2" max="2" width="9.7109375" style="0" customWidth="1"/>
    <col min="3" max="17" width="9.140625" style="0" customWidth="1"/>
    <col min="18" max="20" width="9.140625" style="18" customWidth="1"/>
    <col min="21" max="30" width="9.140625" style="0" customWidth="1"/>
    <col min="31" max="31" width="12.140625" style="0" customWidth="1"/>
  </cols>
  <sheetData>
    <row r="1" spans="18:35" ht="15">
      <c r="R1" s="19" t="s">
        <v>59</v>
      </c>
      <c r="S1" s="19" t="s">
        <v>60</v>
      </c>
      <c r="T1" s="19" t="s">
        <v>61</v>
      </c>
      <c r="X1" s="2"/>
      <c r="Y1" s="2"/>
      <c r="Z1" s="2"/>
      <c r="AA1" s="2"/>
      <c r="AB1" s="2"/>
      <c r="AC1" s="2"/>
      <c r="AD1" s="2"/>
      <c r="AE1" s="2"/>
      <c r="AF1" s="2"/>
      <c r="AG1" s="2"/>
      <c r="AI1" t="s">
        <v>62</v>
      </c>
    </row>
    <row r="2" spans="2:36" ht="15">
      <c r="B2" t="s">
        <v>63</v>
      </c>
      <c r="G2" t="s">
        <v>64</v>
      </c>
      <c r="R2" s="19">
        <v>0</v>
      </c>
      <c r="S2" s="20">
        <v>8.725909145167758</v>
      </c>
      <c r="T2" s="19">
        <v>1595</v>
      </c>
      <c r="X2" s="2" t="s">
        <v>65</v>
      </c>
      <c r="Y2" s="2"/>
      <c r="Z2" s="2"/>
      <c r="AA2" s="2"/>
      <c r="AB2" s="2"/>
      <c r="AC2" s="2"/>
      <c r="AD2" s="2"/>
      <c r="AE2" s="2"/>
      <c r="AF2" s="2"/>
      <c r="AG2" s="2"/>
      <c r="AI2" t="s">
        <v>66</v>
      </c>
      <c r="AJ2">
        <v>0.06975305130187368</v>
      </c>
    </row>
    <row r="3" spans="1:36" ht="15">
      <c r="A3" s="2"/>
      <c r="B3" s="2" t="s">
        <v>17</v>
      </c>
      <c r="C3" s="18"/>
      <c r="D3" s="18"/>
      <c r="F3" s="2"/>
      <c r="G3" s="2" t="s">
        <v>17</v>
      </c>
      <c r="H3" s="18"/>
      <c r="I3" s="18"/>
      <c r="R3" s="19">
        <v>1</v>
      </c>
      <c r="S3" s="20">
        <v>1.0022005658597926</v>
      </c>
      <c r="T3" s="19">
        <v>1591</v>
      </c>
      <c r="X3" s="2"/>
      <c r="Y3" s="2" t="s">
        <v>67</v>
      </c>
      <c r="Z3" s="2" t="s">
        <v>68</v>
      </c>
      <c r="AA3" s="2" t="s">
        <v>69</v>
      </c>
      <c r="AB3" s="2" t="s">
        <v>70</v>
      </c>
      <c r="AC3" s="2" t="s">
        <v>71</v>
      </c>
      <c r="AD3" s="2" t="s">
        <v>72</v>
      </c>
      <c r="AE3" s="2" t="s">
        <v>73</v>
      </c>
      <c r="AF3" s="2" t="s">
        <v>74</v>
      </c>
      <c r="AG3" s="2" t="s">
        <v>75</v>
      </c>
      <c r="AI3" t="s">
        <v>76</v>
      </c>
      <c r="AJ3">
        <v>1.5695817797798575</v>
      </c>
    </row>
    <row r="4" spans="1:33" ht="15">
      <c r="A4" s="21">
        <v>0</v>
      </c>
      <c r="B4" s="2">
        <v>9</v>
      </c>
      <c r="C4" s="18"/>
      <c r="D4" s="18"/>
      <c r="F4" s="22">
        <v>0</v>
      </c>
      <c r="G4" s="23">
        <v>1595</v>
      </c>
      <c r="H4" s="18"/>
      <c r="I4" s="18"/>
      <c r="R4" s="19">
        <v>2</v>
      </c>
      <c r="S4" s="20">
        <v>0</v>
      </c>
      <c r="T4" s="19">
        <v>1591</v>
      </c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ht="15">
      <c r="A5" s="2" t="s">
        <v>77</v>
      </c>
      <c r="B5" s="23">
        <v>2</v>
      </c>
      <c r="C5" s="18"/>
      <c r="D5" s="18"/>
      <c r="F5" s="24" t="s">
        <v>77</v>
      </c>
      <c r="G5" s="23">
        <v>6375</v>
      </c>
      <c r="H5" s="18"/>
      <c r="I5" s="18"/>
      <c r="R5" s="19">
        <v>3</v>
      </c>
      <c r="S5" s="20">
        <v>1.1030048403076158</v>
      </c>
      <c r="T5" s="19">
        <v>1593</v>
      </c>
      <c r="X5" s="25">
        <v>0</v>
      </c>
      <c r="Y5" s="2">
        <f aca="true" t="shared" si="0" ref="Y5:Y100">S2/T2</f>
        <v>0.005470789432707059</v>
      </c>
      <c r="Z5" s="2">
        <f aca="true" t="shared" si="1" ref="Z5:Z6">1*Y5/1+(1-AJ2)*Y5</f>
        <v>0.010559974609452754</v>
      </c>
      <c r="AA5" s="2">
        <f aca="true" t="shared" si="2" ref="AA5:AA100">1-Z5</f>
        <v>0.9894400253905473</v>
      </c>
      <c r="AB5" s="2">
        <v>10000</v>
      </c>
      <c r="AC5" s="2">
        <f aca="true" t="shared" si="3" ref="AC5:AC100">AB5-AB6</f>
        <v>105.59974609452729</v>
      </c>
      <c r="AD5" s="2">
        <f aca="true" t="shared" si="4" ref="AD5:AD99">1*AB6+Y7*AC5</f>
        <v>9894.400253905473</v>
      </c>
      <c r="AE5" s="2">
        <f aca="true" t="shared" si="5" ref="AE5:AE99">AE6+AD5</f>
        <v>703668.3185274999</v>
      </c>
      <c r="AF5" s="2">
        <f aca="true" t="shared" si="6" ref="AF5:AF100">AE5/AB5</f>
        <v>70.36683185275</v>
      </c>
      <c r="AG5" s="26">
        <f>AF5</f>
        <v>70.36683185275</v>
      </c>
      <c r="AH5" t="s">
        <v>78</v>
      </c>
    </row>
    <row r="6" spans="1:33" ht="15">
      <c r="A6" s="2" t="s">
        <v>21</v>
      </c>
      <c r="B6" s="23">
        <v>3.004401131719585</v>
      </c>
      <c r="C6" s="18"/>
      <c r="D6" s="18"/>
      <c r="F6" s="2" t="s">
        <v>21</v>
      </c>
      <c r="G6" s="23">
        <v>8508</v>
      </c>
      <c r="H6" s="18"/>
      <c r="I6" s="18"/>
      <c r="R6" s="19">
        <v>4</v>
      </c>
      <c r="S6" s="20">
        <v>0</v>
      </c>
      <c r="T6" s="19">
        <v>1600</v>
      </c>
      <c r="X6" s="25">
        <v>1</v>
      </c>
      <c r="Y6" s="2">
        <f t="shared" si="0"/>
        <v>0.0006299186460463813</v>
      </c>
      <c r="Z6" s="2">
        <f t="shared" si="1"/>
        <v>0.0002711284625147654</v>
      </c>
      <c r="AA6" s="2">
        <f t="shared" si="2"/>
        <v>0.9997288715374852</v>
      </c>
      <c r="AB6" s="2">
        <f aca="true" t="shared" si="7" ref="AB6:AB100">AB5*AA5</f>
        <v>9894.400253905473</v>
      </c>
      <c r="AC6" s="2">
        <f t="shared" si="3"/>
        <v>2.6826535283471458</v>
      </c>
      <c r="AD6" s="2">
        <f t="shared" si="4"/>
        <v>9891.719457866031</v>
      </c>
      <c r="AE6" s="2">
        <f t="shared" si="5"/>
        <v>693773.9182735945</v>
      </c>
      <c r="AF6" s="2">
        <f t="shared" si="6"/>
        <v>70.11783437806159</v>
      </c>
      <c r="AG6" s="2"/>
    </row>
    <row r="7" spans="1:33" ht="15">
      <c r="A7" s="2" t="s">
        <v>22</v>
      </c>
      <c r="B7" s="23">
        <v>2</v>
      </c>
      <c r="C7" s="18"/>
      <c r="D7" s="18"/>
      <c r="F7" s="2" t="s">
        <v>22</v>
      </c>
      <c r="G7" s="23">
        <v>9038</v>
      </c>
      <c r="H7" s="18"/>
      <c r="I7" s="18"/>
      <c r="R7" s="19">
        <v>5</v>
      </c>
      <c r="S7" s="20">
        <v>1</v>
      </c>
      <c r="T7" s="19">
        <v>1619</v>
      </c>
      <c r="X7" s="25">
        <v>2</v>
      </c>
      <c r="Y7" s="2">
        <f t="shared" si="0"/>
        <v>0</v>
      </c>
      <c r="Z7" s="2">
        <f aca="true" t="shared" si="8" ref="Z7:Z99">1*Y7/1+(1-0.5)*Y7</f>
        <v>0</v>
      </c>
      <c r="AA7" s="2">
        <f t="shared" si="2"/>
        <v>1</v>
      </c>
      <c r="AB7" s="2">
        <f t="shared" si="7"/>
        <v>9891.717600377126</v>
      </c>
      <c r="AC7" s="2">
        <f t="shared" si="3"/>
        <v>0</v>
      </c>
      <c r="AD7" s="2">
        <f t="shared" si="4"/>
        <v>9891.717600377126</v>
      </c>
      <c r="AE7" s="2">
        <f t="shared" si="5"/>
        <v>683882.1988157284</v>
      </c>
      <c r="AF7" s="2">
        <f t="shared" si="6"/>
        <v>69.13685028671412</v>
      </c>
      <c r="AG7" s="2"/>
    </row>
    <row r="8" spans="1:33" ht="15">
      <c r="A8" s="2" t="s">
        <v>23</v>
      </c>
      <c r="B8" s="23">
        <v>10.019805092738133</v>
      </c>
      <c r="C8" s="18"/>
      <c r="D8" s="18"/>
      <c r="F8" s="2" t="s">
        <v>23</v>
      </c>
      <c r="G8" s="23">
        <v>8231</v>
      </c>
      <c r="H8" s="18"/>
      <c r="I8" s="18"/>
      <c r="R8" s="19">
        <v>6</v>
      </c>
      <c r="S8" s="20">
        <v>0</v>
      </c>
      <c r="T8" s="19">
        <v>1471</v>
      </c>
      <c r="X8" s="25">
        <v>3</v>
      </c>
      <c r="Y8" s="2">
        <f t="shared" si="0"/>
        <v>0.0006924073071610897</v>
      </c>
      <c r="Z8" s="2">
        <f t="shared" si="8"/>
        <v>0.0010386109607416344</v>
      </c>
      <c r="AA8" s="2">
        <f t="shared" si="2"/>
        <v>0.9989613890392584</v>
      </c>
      <c r="AB8" s="2">
        <f t="shared" si="7"/>
        <v>9891.717600377126</v>
      </c>
      <c r="AC8" s="2">
        <f t="shared" si="3"/>
        <v>10.273646320312764</v>
      </c>
      <c r="AD8" s="2">
        <f t="shared" si="4"/>
        <v>9881.450299730883</v>
      </c>
      <c r="AE8" s="2">
        <f t="shared" si="5"/>
        <v>673990.4812153513</v>
      </c>
      <c r="AF8" s="2">
        <f t="shared" si="6"/>
        <v>68.13685028671412</v>
      </c>
      <c r="AG8" s="2"/>
    </row>
    <row r="9" spans="1:33" ht="15">
      <c r="A9" s="2" t="s">
        <v>24</v>
      </c>
      <c r="B9" s="23">
        <v>7.300306972337177</v>
      </c>
      <c r="C9" s="18"/>
      <c r="D9" s="18"/>
      <c r="F9" s="2" t="s">
        <v>24</v>
      </c>
      <c r="G9" s="23">
        <v>7240</v>
      </c>
      <c r="H9" s="18"/>
      <c r="I9" s="18"/>
      <c r="R9" s="19">
        <v>7</v>
      </c>
      <c r="S9" s="20">
        <v>0</v>
      </c>
      <c r="T9" s="19">
        <v>1730</v>
      </c>
      <c r="X9" s="25">
        <v>4</v>
      </c>
      <c r="Y9" s="2">
        <f t="shared" si="0"/>
        <v>0</v>
      </c>
      <c r="Z9" s="2">
        <f t="shared" si="8"/>
        <v>0</v>
      </c>
      <c r="AA9" s="2">
        <f t="shared" si="2"/>
        <v>1</v>
      </c>
      <c r="AB9" s="2">
        <f t="shared" si="7"/>
        <v>9881.443954056813</v>
      </c>
      <c r="AC9" s="2">
        <f t="shared" si="3"/>
        <v>0</v>
      </c>
      <c r="AD9" s="2">
        <f t="shared" si="4"/>
        <v>9881.443954056813</v>
      </c>
      <c r="AE9" s="2">
        <f t="shared" si="5"/>
        <v>664109.0309156204</v>
      </c>
      <c r="AF9" s="2">
        <f t="shared" si="6"/>
        <v>67.20769090057647</v>
      </c>
      <c r="AG9" s="2"/>
    </row>
    <row r="10" spans="1:33" ht="15">
      <c r="A10" s="2" t="s">
        <v>25</v>
      </c>
      <c r="B10" s="23">
        <v>11.34415474320895</v>
      </c>
      <c r="C10" s="18"/>
      <c r="D10" s="18"/>
      <c r="F10" s="2" t="s">
        <v>25</v>
      </c>
      <c r="G10" s="23">
        <v>6110</v>
      </c>
      <c r="H10" s="18"/>
      <c r="I10" s="18"/>
      <c r="R10" s="19">
        <v>8</v>
      </c>
      <c r="S10" s="20">
        <v>0</v>
      </c>
      <c r="T10" s="19">
        <v>1826</v>
      </c>
      <c r="X10" s="25">
        <v>5</v>
      </c>
      <c r="Y10" s="2">
        <f t="shared" si="0"/>
        <v>0.0006176652254478073</v>
      </c>
      <c r="Z10" s="2">
        <f t="shared" si="8"/>
        <v>0.0009264978381717109</v>
      </c>
      <c r="AA10" s="2">
        <f t="shared" si="2"/>
        <v>0.9990735021618283</v>
      </c>
      <c r="AB10" s="2">
        <f t="shared" si="7"/>
        <v>9881.443954056813</v>
      </c>
      <c r="AC10" s="2">
        <f t="shared" si="3"/>
        <v>9.15513646144791</v>
      </c>
      <c r="AD10" s="2">
        <f t="shared" si="4"/>
        <v>9872.288817595365</v>
      </c>
      <c r="AE10" s="2">
        <f t="shared" si="5"/>
        <v>654227.5869615636</v>
      </c>
      <c r="AF10" s="2">
        <f t="shared" si="6"/>
        <v>66.20769090057647</v>
      </c>
      <c r="AG10" s="2"/>
    </row>
    <row r="11" spans="1:33" ht="15">
      <c r="A11" s="27" t="s">
        <v>26</v>
      </c>
      <c r="B11" s="23">
        <v>7.129492194309355</v>
      </c>
      <c r="C11" s="18"/>
      <c r="D11" s="18"/>
      <c r="F11" s="27" t="s">
        <v>26</v>
      </c>
      <c r="G11" s="23">
        <v>6231</v>
      </c>
      <c r="H11" s="18"/>
      <c r="I11" s="18"/>
      <c r="R11" s="19">
        <v>9</v>
      </c>
      <c r="S11" s="20">
        <v>2.004401131719585</v>
      </c>
      <c r="T11" s="19">
        <v>1862</v>
      </c>
      <c r="X11" s="25">
        <v>6</v>
      </c>
      <c r="Y11" s="2">
        <f t="shared" si="0"/>
        <v>0</v>
      </c>
      <c r="Z11" s="2">
        <f t="shared" si="8"/>
        <v>0</v>
      </c>
      <c r="AA11" s="2">
        <f t="shared" si="2"/>
        <v>1</v>
      </c>
      <c r="AB11" s="2">
        <f t="shared" si="7"/>
        <v>9872.288817595365</v>
      </c>
      <c r="AC11" s="2">
        <f t="shared" si="3"/>
        <v>0</v>
      </c>
      <c r="AD11" s="2">
        <f t="shared" si="4"/>
        <v>9872.288817595365</v>
      </c>
      <c r="AE11" s="2">
        <f t="shared" si="5"/>
        <v>644355.2981439682</v>
      </c>
      <c r="AF11" s="2">
        <f t="shared" si="6"/>
        <v>65.26908906833589</v>
      </c>
      <c r="AG11" s="2"/>
    </row>
    <row r="12" spans="1:33" ht="15">
      <c r="A12" s="2" t="s">
        <v>27</v>
      </c>
      <c r="B12" s="23">
        <v>8.0848344814239</v>
      </c>
      <c r="C12" s="18"/>
      <c r="D12" s="18"/>
      <c r="F12" s="2" t="s">
        <v>27</v>
      </c>
      <c r="G12" s="23">
        <v>5864</v>
      </c>
      <c r="H12" s="18"/>
      <c r="I12" s="18"/>
      <c r="R12" s="19">
        <v>10</v>
      </c>
      <c r="S12" s="20">
        <v>0</v>
      </c>
      <c r="T12" s="19">
        <v>1853</v>
      </c>
      <c r="X12" s="25">
        <v>7</v>
      </c>
      <c r="Y12" s="2">
        <f t="shared" si="0"/>
        <v>0</v>
      </c>
      <c r="Z12" s="2">
        <f t="shared" si="8"/>
        <v>0</v>
      </c>
      <c r="AA12" s="2">
        <f t="shared" si="2"/>
        <v>1</v>
      </c>
      <c r="AB12" s="2">
        <f t="shared" si="7"/>
        <v>9872.288817595365</v>
      </c>
      <c r="AC12" s="2">
        <f t="shared" si="3"/>
        <v>0</v>
      </c>
      <c r="AD12" s="2">
        <f t="shared" si="4"/>
        <v>9872.288817595365</v>
      </c>
      <c r="AE12" s="2">
        <f t="shared" si="5"/>
        <v>634483.0093263729</v>
      </c>
      <c r="AF12" s="2">
        <f t="shared" si="6"/>
        <v>64.26908906833589</v>
      </c>
      <c r="AG12" s="2"/>
    </row>
    <row r="13" spans="1:33" ht="15">
      <c r="A13" s="2" t="s">
        <v>28</v>
      </c>
      <c r="B13" s="23">
        <v>9.062348148628807</v>
      </c>
      <c r="C13" s="18"/>
      <c r="D13" s="18"/>
      <c r="F13" s="2" t="s">
        <v>28</v>
      </c>
      <c r="G13" s="23">
        <v>5944</v>
      </c>
      <c r="H13" s="18"/>
      <c r="I13" s="18"/>
      <c r="R13" s="19">
        <v>11</v>
      </c>
      <c r="S13" s="20">
        <v>0</v>
      </c>
      <c r="T13" s="19">
        <v>1822</v>
      </c>
      <c r="X13" s="25">
        <v>8</v>
      </c>
      <c r="Y13" s="2">
        <f t="shared" si="0"/>
        <v>0</v>
      </c>
      <c r="Z13" s="2">
        <f t="shared" si="8"/>
        <v>0</v>
      </c>
      <c r="AA13" s="2">
        <f t="shared" si="2"/>
        <v>1</v>
      </c>
      <c r="AB13" s="2">
        <f t="shared" si="7"/>
        <v>9872.288817595365</v>
      </c>
      <c r="AC13" s="2">
        <f t="shared" si="3"/>
        <v>0</v>
      </c>
      <c r="AD13" s="2">
        <f t="shared" si="4"/>
        <v>9872.288817595365</v>
      </c>
      <c r="AE13" s="2">
        <f t="shared" si="5"/>
        <v>624610.7205087775</v>
      </c>
      <c r="AF13" s="2">
        <f t="shared" si="6"/>
        <v>63.26908906833589</v>
      </c>
      <c r="AG13" s="2"/>
    </row>
    <row r="14" spans="1:33" ht="15">
      <c r="A14" s="2" t="s">
        <v>29</v>
      </c>
      <c r="B14" s="23">
        <v>20.26609552884029</v>
      </c>
      <c r="C14" s="18"/>
      <c r="D14" s="18"/>
      <c r="F14" s="2" t="s">
        <v>29</v>
      </c>
      <c r="G14" s="23">
        <v>6095</v>
      </c>
      <c r="H14" s="18"/>
      <c r="I14" s="18"/>
      <c r="R14" s="19">
        <v>12</v>
      </c>
      <c r="S14" s="20">
        <v>2</v>
      </c>
      <c r="T14" s="19">
        <v>1804</v>
      </c>
      <c r="X14" s="25">
        <v>9</v>
      </c>
      <c r="Y14" s="2">
        <f t="shared" si="0"/>
        <v>0.0010764775143499382</v>
      </c>
      <c r="Z14" s="2">
        <f t="shared" si="8"/>
        <v>0.0016147162715249074</v>
      </c>
      <c r="AA14" s="2">
        <f t="shared" si="2"/>
        <v>0.9983852837284751</v>
      </c>
      <c r="AB14" s="2">
        <f t="shared" si="7"/>
        <v>9872.288817595365</v>
      </c>
      <c r="AC14" s="2">
        <f t="shared" si="3"/>
        <v>15.940945390964771</v>
      </c>
      <c r="AD14" s="2">
        <f t="shared" si="4"/>
        <v>9856.3478722044</v>
      </c>
      <c r="AE14" s="2">
        <f t="shared" si="5"/>
        <v>614738.4316911822</v>
      </c>
      <c r="AF14" s="2">
        <f t="shared" si="6"/>
        <v>62.269089068335894</v>
      </c>
      <c r="AG14" s="2"/>
    </row>
    <row r="15" spans="1:33" ht="15">
      <c r="A15" s="2" t="s">
        <v>30</v>
      </c>
      <c r="B15" s="23">
        <v>29.334686447134935</v>
      </c>
      <c r="C15" s="18"/>
      <c r="D15" s="18"/>
      <c r="F15" s="2" t="s">
        <v>30</v>
      </c>
      <c r="G15" s="23">
        <v>5320</v>
      </c>
      <c r="H15" s="18"/>
      <c r="I15" s="18"/>
      <c r="R15" s="19">
        <v>13</v>
      </c>
      <c r="S15" s="20">
        <v>0</v>
      </c>
      <c r="T15" s="19">
        <v>1783</v>
      </c>
      <c r="X15" s="25">
        <v>10</v>
      </c>
      <c r="Y15" s="2">
        <f t="shared" si="0"/>
        <v>0</v>
      </c>
      <c r="Z15" s="2">
        <f t="shared" si="8"/>
        <v>0</v>
      </c>
      <c r="AA15" s="2">
        <f t="shared" si="2"/>
        <v>1</v>
      </c>
      <c r="AB15" s="2">
        <f t="shared" si="7"/>
        <v>9856.3478722044</v>
      </c>
      <c r="AC15" s="2">
        <f t="shared" si="3"/>
        <v>0</v>
      </c>
      <c r="AD15" s="2">
        <f t="shared" si="4"/>
        <v>9856.3478722044</v>
      </c>
      <c r="AE15" s="2">
        <f t="shared" si="5"/>
        <v>604882.0838189778</v>
      </c>
      <c r="AF15" s="2">
        <f t="shared" si="6"/>
        <v>61.36979859698217</v>
      </c>
      <c r="AG15" s="2"/>
    </row>
    <row r="16" spans="1:33" ht="15">
      <c r="A16" s="2" t="s">
        <v>31</v>
      </c>
      <c r="B16" s="23">
        <v>44.404590726234765</v>
      </c>
      <c r="C16" s="18"/>
      <c r="D16" s="18"/>
      <c r="F16" s="2" t="s">
        <v>31</v>
      </c>
      <c r="G16" s="23">
        <v>4795</v>
      </c>
      <c r="H16" s="18"/>
      <c r="I16" s="18"/>
      <c r="R16" s="19">
        <v>14</v>
      </c>
      <c r="S16" s="20">
        <v>0</v>
      </c>
      <c r="T16" s="19">
        <v>1776</v>
      </c>
      <c r="X16" s="25">
        <v>11</v>
      </c>
      <c r="Y16" s="2">
        <f t="shared" si="0"/>
        <v>0</v>
      </c>
      <c r="Z16" s="2">
        <f t="shared" si="8"/>
        <v>0</v>
      </c>
      <c r="AA16" s="2">
        <f t="shared" si="2"/>
        <v>1</v>
      </c>
      <c r="AB16" s="2">
        <f t="shared" si="7"/>
        <v>9856.3478722044</v>
      </c>
      <c r="AC16" s="2">
        <f t="shared" si="3"/>
        <v>0</v>
      </c>
      <c r="AD16" s="2">
        <f t="shared" si="4"/>
        <v>9856.3478722044</v>
      </c>
      <c r="AE16" s="2">
        <f t="shared" si="5"/>
        <v>595025.7359467734</v>
      </c>
      <c r="AF16" s="2">
        <f t="shared" si="6"/>
        <v>60.36979859698217</v>
      </c>
      <c r="AG16" s="2"/>
    </row>
    <row r="17" spans="1:33" ht="15">
      <c r="A17" s="2" t="s">
        <v>32</v>
      </c>
      <c r="B17" s="23">
        <v>46.432700268287576</v>
      </c>
      <c r="C17" s="18"/>
      <c r="D17" s="18"/>
      <c r="F17" s="2" t="s">
        <v>32</v>
      </c>
      <c r="G17" s="23">
        <v>4018</v>
      </c>
      <c r="H17" s="18"/>
      <c r="I17" s="18"/>
      <c r="R17" s="19">
        <v>15</v>
      </c>
      <c r="S17" s="20">
        <v>0</v>
      </c>
      <c r="T17" s="19">
        <v>1753</v>
      </c>
      <c r="X17" s="25">
        <v>12</v>
      </c>
      <c r="Y17" s="2">
        <f t="shared" si="0"/>
        <v>0.0011086474501108647</v>
      </c>
      <c r="Z17" s="2">
        <f t="shared" si="8"/>
        <v>0.0016629711751662971</v>
      </c>
      <c r="AA17" s="2">
        <f t="shared" si="2"/>
        <v>0.9983370288248337</v>
      </c>
      <c r="AB17" s="2">
        <f t="shared" si="7"/>
        <v>9856.3478722044</v>
      </c>
      <c r="AC17" s="2">
        <f t="shared" si="3"/>
        <v>16.390822403887796</v>
      </c>
      <c r="AD17" s="2">
        <f t="shared" si="4"/>
        <v>9839.957049800512</v>
      </c>
      <c r="AE17" s="2">
        <f t="shared" si="5"/>
        <v>585169.388074569</v>
      </c>
      <c r="AF17" s="2">
        <f t="shared" si="6"/>
        <v>59.36979859698218</v>
      </c>
      <c r="AG17" s="2"/>
    </row>
    <row r="18" spans="1:33" ht="15">
      <c r="A18" s="2" t="s">
        <v>33</v>
      </c>
      <c r="B18" s="23">
        <v>74.87500817968476</v>
      </c>
      <c r="C18" s="18"/>
      <c r="D18" s="18"/>
      <c r="F18" s="2" t="s">
        <v>33</v>
      </c>
      <c r="G18" s="23">
        <v>3593</v>
      </c>
      <c r="H18" s="18"/>
      <c r="I18" s="18"/>
      <c r="R18" s="19">
        <v>16</v>
      </c>
      <c r="S18" s="20">
        <v>3.0066016975793777</v>
      </c>
      <c r="T18" s="19">
        <v>1695</v>
      </c>
      <c r="X18" s="25">
        <v>13</v>
      </c>
      <c r="Y18" s="2">
        <f t="shared" si="0"/>
        <v>0</v>
      </c>
      <c r="Z18" s="2">
        <f t="shared" si="8"/>
        <v>0</v>
      </c>
      <c r="AA18" s="2">
        <f t="shared" si="2"/>
        <v>1</v>
      </c>
      <c r="AB18" s="2">
        <f t="shared" si="7"/>
        <v>9839.957049800512</v>
      </c>
      <c r="AC18" s="2">
        <f t="shared" si="3"/>
        <v>0</v>
      </c>
      <c r="AD18" s="2">
        <f t="shared" si="4"/>
        <v>9839.957049800512</v>
      </c>
      <c r="AE18" s="2">
        <f t="shared" si="5"/>
        <v>575329.4310247685</v>
      </c>
      <c r="AF18" s="2">
        <f t="shared" si="6"/>
        <v>58.4686933197978</v>
      </c>
      <c r="AG18" s="2"/>
    </row>
    <row r="19" spans="1:33" ht="15">
      <c r="A19" s="27" t="s">
        <v>34</v>
      </c>
      <c r="B19" s="23">
        <v>96.97790379799542</v>
      </c>
      <c r="C19" s="18"/>
      <c r="D19" s="18"/>
      <c r="F19" s="27" t="s">
        <v>34</v>
      </c>
      <c r="G19" s="23">
        <v>2817</v>
      </c>
      <c r="H19" s="18"/>
      <c r="I19" s="18"/>
      <c r="R19" s="19">
        <v>17</v>
      </c>
      <c r="S19" s="20">
        <v>1.0022005658597926</v>
      </c>
      <c r="T19" s="19">
        <v>1648</v>
      </c>
      <c r="X19" s="25">
        <v>14</v>
      </c>
      <c r="Y19" s="2">
        <f t="shared" si="0"/>
        <v>0</v>
      </c>
      <c r="Z19" s="2">
        <f t="shared" si="8"/>
        <v>0</v>
      </c>
      <c r="AA19" s="2">
        <f t="shared" si="2"/>
        <v>1</v>
      </c>
      <c r="AB19" s="2">
        <f t="shared" si="7"/>
        <v>9839.957049800512</v>
      </c>
      <c r="AC19" s="2">
        <f t="shared" si="3"/>
        <v>0</v>
      </c>
      <c r="AD19" s="2">
        <f t="shared" si="4"/>
        <v>9839.957049800512</v>
      </c>
      <c r="AE19" s="2">
        <f t="shared" si="5"/>
        <v>565489.473974968</v>
      </c>
      <c r="AF19" s="2">
        <f t="shared" si="6"/>
        <v>57.4686933197978</v>
      </c>
      <c r="AG19" s="2"/>
    </row>
    <row r="20" spans="1:33" ht="15">
      <c r="A20" s="2" t="s">
        <v>35</v>
      </c>
      <c r="B20" s="23">
        <v>113.276086243234</v>
      </c>
      <c r="C20" s="18"/>
      <c r="D20" s="18"/>
      <c r="F20" s="2" t="s">
        <v>35</v>
      </c>
      <c r="G20" s="23">
        <v>2349</v>
      </c>
      <c r="H20" s="18"/>
      <c r="I20" s="18"/>
      <c r="R20" s="19">
        <v>18</v>
      </c>
      <c r="S20" s="20">
        <v>2.0022005658597926</v>
      </c>
      <c r="T20" s="19">
        <v>1590</v>
      </c>
      <c r="X20" s="25">
        <v>15</v>
      </c>
      <c r="Y20" s="2">
        <f t="shared" si="0"/>
        <v>0</v>
      </c>
      <c r="Z20" s="2">
        <f t="shared" si="8"/>
        <v>0</v>
      </c>
      <c r="AA20" s="2">
        <f t="shared" si="2"/>
        <v>1</v>
      </c>
      <c r="AB20" s="2">
        <f t="shared" si="7"/>
        <v>9839.957049800512</v>
      </c>
      <c r="AC20" s="2">
        <f t="shared" si="3"/>
        <v>0</v>
      </c>
      <c r="AD20" s="2">
        <f t="shared" si="4"/>
        <v>9839.957049800512</v>
      </c>
      <c r="AE20" s="2">
        <f t="shared" si="5"/>
        <v>555649.5169251674</v>
      </c>
      <c r="AF20" s="2">
        <f t="shared" si="6"/>
        <v>56.468693319797794</v>
      </c>
      <c r="AG20" s="2"/>
    </row>
    <row r="21" spans="1:33" ht="15">
      <c r="A21" s="2" t="s">
        <v>79</v>
      </c>
      <c r="B21" s="23">
        <v>304.1973274560752</v>
      </c>
      <c r="C21" s="18"/>
      <c r="D21" s="18"/>
      <c r="F21" s="28" t="s">
        <v>79</v>
      </c>
      <c r="G21" s="23">
        <f>1474+762+305+119</f>
        <v>2660</v>
      </c>
      <c r="H21" s="18"/>
      <c r="I21" s="18"/>
      <c r="R21" s="19">
        <v>19</v>
      </c>
      <c r="S21" s="20">
        <v>4.00880226343917</v>
      </c>
      <c r="T21" s="19">
        <v>1545</v>
      </c>
      <c r="X21" s="25">
        <v>16</v>
      </c>
      <c r="Y21" s="2">
        <f t="shared" si="0"/>
        <v>0.00177380631125627</v>
      </c>
      <c r="Z21" s="2">
        <f t="shared" si="8"/>
        <v>0.002660709466884405</v>
      </c>
      <c r="AA21" s="2">
        <f t="shared" si="2"/>
        <v>0.9973392905331155</v>
      </c>
      <c r="AB21" s="2">
        <f t="shared" si="7"/>
        <v>9839.957049800512</v>
      </c>
      <c r="AC21" s="2">
        <f t="shared" si="3"/>
        <v>26.181266876141308</v>
      </c>
      <c r="AD21" s="2">
        <f t="shared" si="4"/>
        <v>9813.808751570507</v>
      </c>
      <c r="AE21" s="2">
        <f t="shared" si="5"/>
        <v>545809.5598753669</v>
      </c>
      <c r="AF21" s="2">
        <f t="shared" si="6"/>
        <v>55.468693319797794</v>
      </c>
      <c r="AG21" s="2"/>
    </row>
    <row r="22" spans="1:33" ht="15">
      <c r="A22" s="6" t="s">
        <v>80</v>
      </c>
      <c r="F22" s="29" t="s">
        <v>81</v>
      </c>
      <c r="G22" s="30"/>
      <c r="H22" s="31"/>
      <c r="I22" s="31"/>
      <c r="R22" s="19">
        <v>20</v>
      </c>
      <c r="S22" s="20">
        <v>2.095904150643672</v>
      </c>
      <c r="T22" s="19">
        <v>1496</v>
      </c>
      <c r="X22" s="25">
        <v>17</v>
      </c>
      <c r="Y22" s="2">
        <f t="shared" si="0"/>
        <v>0.0006081314113226897</v>
      </c>
      <c r="Z22" s="2">
        <f t="shared" si="8"/>
        <v>0.0009121971169840346</v>
      </c>
      <c r="AA22" s="2">
        <f t="shared" si="2"/>
        <v>0.999087802883016</v>
      </c>
      <c r="AB22" s="2">
        <f t="shared" si="7"/>
        <v>9813.775782924371</v>
      </c>
      <c r="AC22" s="2">
        <f t="shared" si="3"/>
        <v>8.952097975910874</v>
      </c>
      <c r="AD22" s="2">
        <f t="shared" si="4"/>
        <v>9804.84691290356</v>
      </c>
      <c r="AE22" s="2">
        <f t="shared" si="5"/>
        <v>535995.7511237963</v>
      </c>
      <c r="AF22" s="2">
        <f t="shared" si="6"/>
        <v>54.616669769082186</v>
      </c>
      <c r="AG22" s="2"/>
    </row>
    <row r="23" spans="7:33" ht="15">
      <c r="G23" s="30"/>
      <c r="H23" s="31"/>
      <c r="I23" s="31"/>
      <c r="R23" s="19">
        <v>21</v>
      </c>
      <c r="S23" s="20">
        <v>2.1653307269624835</v>
      </c>
      <c r="T23" s="19">
        <v>1475</v>
      </c>
      <c r="X23" s="25">
        <v>18</v>
      </c>
      <c r="Y23" s="2">
        <f t="shared" si="0"/>
        <v>0.0012592456389055298</v>
      </c>
      <c r="Z23" s="2">
        <f t="shared" si="8"/>
        <v>0.0018888684583582946</v>
      </c>
      <c r="AA23" s="2">
        <f t="shared" si="2"/>
        <v>0.9981111315416417</v>
      </c>
      <c r="AB23" s="2">
        <f t="shared" si="7"/>
        <v>9804.82368494846</v>
      </c>
      <c r="AC23" s="2">
        <f t="shared" si="3"/>
        <v>18.520022198263177</v>
      </c>
      <c r="AD23" s="2">
        <f t="shared" si="4"/>
        <v>9786.329609402199</v>
      </c>
      <c r="AE23" s="2">
        <f t="shared" si="5"/>
        <v>526190.9042108927</v>
      </c>
      <c r="AF23" s="2">
        <f t="shared" si="6"/>
        <v>53.666534056972054</v>
      </c>
      <c r="AG23" s="2"/>
    </row>
    <row r="24" spans="1:33" ht="15">
      <c r="A24" t="s">
        <v>82</v>
      </c>
      <c r="F24" t="s">
        <v>83</v>
      </c>
      <c r="G24" s="30"/>
      <c r="R24" s="19">
        <v>22</v>
      </c>
      <c r="S24" s="20">
        <v>0</v>
      </c>
      <c r="T24" s="19">
        <v>1466</v>
      </c>
      <c r="X24" s="25">
        <v>19</v>
      </c>
      <c r="Y24" s="2">
        <f t="shared" si="0"/>
        <v>0.002594694021643476</v>
      </c>
      <c r="Z24" s="2">
        <f t="shared" si="8"/>
        <v>0.003892041032465214</v>
      </c>
      <c r="AA24" s="2">
        <f t="shared" si="2"/>
        <v>0.9961079589675348</v>
      </c>
      <c r="AB24" s="2">
        <f t="shared" si="7"/>
        <v>9786.303662750197</v>
      </c>
      <c r="AC24" s="2">
        <f t="shared" si="3"/>
        <v>38.08869541158856</v>
      </c>
      <c r="AD24" s="2">
        <f t="shared" si="4"/>
        <v>9748.27088233693</v>
      </c>
      <c r="AE24" s="2">
        <f t="shared" si="5"/>
        <v>516404.5746014906</v>
      </c>
      <c r="AF24" s="2">
        <f t="shared" si="6"/>
        <v>52.768092264201</v>
      </c>
      <c r="AG24" s="2"/>
    </row>
    <row r="25" spans="1:33" ht="15">
      <c r="A25" s="2"/>
      <c r="B25" s="2" t="s">
        <v>17</v>
      </c>
      <c r="C25" s="18"/>
      <c r="D25" s="18"/>
      <c r="F25" s="2"/>
      <c r="G25" s="2" t="s">
        <v>17</v>
      </c>
      <c r="H25" s="18"/>
      <c r="I25" s="18"/>
      <c r="R25" s="19">
        <v>23</v>
      </c>
      <c r="S25" s="20">
        <v>2.004401131719585</v>
      </c>
      <c r="T25" s="19">
        <v>1432</v>
      </c>
      <c r="X25" s="25">
        <v>20</v>
      </c>
      <c r="Y25" s="2">
        <f t="shared" si="0"/>
        <v>0.0014010054482912248</v>
      </c>
      <c r="Z25" s="2">
        <f t="shared" si="8"/>
        <v>0.002101508172436837</v>
      </c>
      <c r="AA25" s="2">
        <f t="shared" si="2"/>
        <v>0.9978984918275632</v>
      </c>
      <c r="AB25" s="2">
        <f t="shared" si="7"/>
        <v>9748.214967338608</v>
      </c>
      <c r="AC25" s="2">
        <f t="shared" si="3"/>
        <v>20.485953420533406</v>
      </c>
      <c r="AD25" s="2">
        <f t="shared" si="4"/>
        <v>9727.729013918075</v>
      </c>
      <c r="AE25" s="2">
        <f t="shared" si="5"/>
        <v>506656.3037191536</v>
      </c>
      <c r="AF25" s="2">
        <f t="shared" si="6"/>
        <v>51.974264561943436</v>
      </c>
      <c r="AG25" s="2"/>
    </row>
    <row r="26" spans="1:33" ht="15">
      <c r="A26" s="2"/>
      <c r="B26" s="23">
        <f>SUM(B9:B25)</f>
        <v>772.6855351873951</v>
      </c>
      <c r="C26" s="18"/>
      <c r="D26" s="18"/>
      <c r="F26" s="2"/>
      <c r="G26" s="23">
        <f>SUM(G5:G21)</f>
        <v>95188</v>
      </c>
      <c r="H26" s="18"/>
      <c r="I26" s="18"/>
      <c r="R26" s="19">
        <v>24</v>
      </c>
      <c r="S26" s="20">
        <v>1.0346709630114357</v>
      </c>
      <c r="T26" s="19">
        <v>1371</v>
      </c>
      <c r="X26" s="25">
        <v>21</v>
      </c>
      <c r="Y26" s="2">
        <f t="shared" si="0"/>
        <v>0.0014680208318389718</v>
      </c>
      <c r="Z26" s="2">
        <f t="shared" si="8"/>
        <v>0.002202031247758458</v>
      </c>
      <c r="AA26" s="2">
        <f t="shared" si="2"/>
        <v>0.9977979687522416</v>
      </c>
      <c r="AB26" s="2">
        <f t="shared" si="7"/>
        <v>9727.729013918075</v>
      </c>
      <c r="AC26" s="2">
        <f t="shared" si="3"/>
        <v>21.420763258372972</v>
      </c>
      <c r="AD26" s="2">
        <f t="shared" si="4"/>
        <v>9706.338233761739</v>
      </c>
      <c r="AE26" s="2">
        <f t="shared" si="5"/>
        <v>496928.57470523554</v>
      </c>
      <c r="AF26" s="2">
        <f t="shared" si="6"/>
        <v>51.08371892291084</v>
      </c>
      <c r="AG26" s="2"/>
    </row>
    <row r="27" spans="18:33" ht="15">
      <c r="R27" s="19">
        <v>25</v>
      </c>
      <c r="S27" s="20">
        <v>2.059503629929834</v>
      </c>
      <c r="T27" s="19">
        <v>1309</v>
      </c>
      <c r="X27" s="25">
        <v>22</v>
      </c>
      <c r="Y27" s="2">
        <f t="shared" si="0"/>
        <v>0</v>
      </c>
      <c r="Z27" s="2">
        <f t="shared" si="8"/>
        <v>0</v>
      </c>
      <c r="AA27" s="2">
        <f t="shared" si="2"/>
        <v>1</v>
      </c>
      <c r="AB27" s="2">
        <f t="shared" si="7"/>
        <v>9706.308250659702</v>
      </c>
      <c r="AC27" s="2">
        <f t="shared" si="3"/>
        <v>0</v>
      </c>
      <c r="AD27" s="2">
        <f t="shared" si="4"/>
        <v>9706.308250659702</v>
      </c>
      <c r="AE27" s="2">
        <f t="shared" si="5"/>
        <v>487222.2364714738</v>
      </c>
      <c r="AF27" s="2">
        <f t="shared" si="6"/>
        <v>50.196452027820065</v>
      </c>
      <c r="AG27" s="2"/>
    </row>
    <row r="28" spans="1:33" ht="15">
      <c r="A28" t="s">
        <v>84</v>
      </c>
      <c r="F28" t="s">
        <v>85</v>
      </c>
      <c r="R28" s="19">
        <v>26</v>
      </c>
      <c r="S28" s="20">
        <v>2.109179256215243</v>
      </c>
      <c r="T28" s="19">
        <v>1252</v>
      </c>
      <c r="X28" s="25">
        <v>23</v>
      </c>
      <c r="Y28" s="2">
        <f t="shared" si="0"/>
        <v>0.0013997214606980342</v>
      </c>
      <c r="Z28" s="2">
        <f t="shared" si="8"/>
        <v>0.0020995821910470515</v>
      </c>
      <c r="AA28" s="2">
        <f t="shared" si="2"/>
        <v>0.997900417808953</v>
      </c>
      <c r="AB28" s="2">
        <f t="shared" si="7"/>
        <v>9706.308250659702</v>
      </c>
      <c r="AC28" s="2">
        <f t="shared" si="3"/>
        <v>20.37919194389724</v>
      </c>
      <c r="AD28" s="2">
        <f t="shared" si="4"/>
        <v>9685.9611221381</v>
      </c>
      <c r="AE28" s="2">
        <f t="shared" si="5"/>
        <v>477515.9282208141</v>
      </c>
      <c r="AF28" s="2">
        <f t="shared" si="6"/>
        <v>49.196452027820065</v>
      </c>
      <c r="AG28" s="2"/>
    </row>
    <row r="29" spans="1:33" ht="15">
      <c r="A29" s="2"/>
      <c r="B29" s="2" t="s">
        <v>17</v>
      </c>
      <c r="C29" s="18"/>
      <c r="D29" s="18"/>
      <c r="F29" s="2"/>
      <c r="G29" s="2" t="s">
        <v>17</v>
      </c>
      <c r="H29" s="18"/>
      <c r="I29" s="18"/>
      <c r="R29" s="19">
        <v>27</v>
      </c>
      <c r="S29" s="20">
        <v>2.067564104043641</v>
      </c>
      <c r="T29" s="19">
        <v>1197</v>
      </c>
      <c r="X29" s="25">
        <v>24</v>
      </c>
      <c r="Y29" s="2">
        <f t="shared" si="0"/>
        <v>0.0007546834157632646</v>
      </c>
      <c r="Z29" s="2">
        <f t="shared" si="8"/>
        <v>0.0011320251236448969</v>
      </c>
      <c r="AA29" s="2">
        <f t="shared" si="2"/>
        <v>0.9988679748763551</v>
      </c>
      <c r="AB29" s="2">
        <f t="shared" si="7"/>
        <v>9685.929058715805</v>
      </c>
      <c r="AC29" s="2">
        <f t="shared" si="3"/>
        <v>10.964715040308874</v>
      </c>
      <c r="AD29" s="2">
        <f t="shared" si="4"/>
        <v>9674.98281536041</v>
      </c>
      <c r="AE29" s="2">
        <f t="shared" si="5"/>
        <v>467829.967098676</v>
      </c>
      <c r="AF29" s="2">
        <f t="shared" si="6"/>
        <v>48.29995803837764</v>
      </c>
      <c r="AG29" s="2"/>
    </row>
    <row r="30" spans="1:33" ht="15">
      <c r="A30" s="2"/>
      <c r="B30" s="23">
        <v>12</v>
      </c>
      <c r="C30" s="18"/>
      <c r="D30" s="18"/>
      <c r="F30" s="2"/>
      <c r="G30" s="32">
        <v>1386</v>
      </c>
      <c r="H30" s="18"/>
      <c r="I30" s="18"/>
      <c r="R30" s="19">
        <v>28</v>
      </c>
      <c r="S30" s="20">
        <v>1.03684358434793</v>
      </c>
      <c r="T30" s="19">
        <v>1173</v>
      </c>
      <c r="X30" s="25">
        <v>25</v>
      </c>
      <c r="Y30" s="2">
        <f t="shared" si="0"/>
        <v>0.0015733411993352436</v>
      </c>
      <c r="Z30" s="2">
        <f t="shared" si="8"/>
        <v>0.0023600117990028656</v>
      </c>
      <c r="AA30" s="2">
        <f t="shared" si="2"/>
        <v>0.9976399882009971</v>
      </c>
      <c r="AB30" s="2">
        <f t="shared" si="7"/>
        <v>9674.964343675496</v>
      </c>
      <c r="AC30" s="2">
        <f t="shared" si="3"/>
        <v>22.833030006006084</v>
      </c>
      <c r="AD30" s="2">
        <f t="shared" si="4"/>
        <v>9652.170752895243</v>
      </c>
      <c r="AE30" s="2">
        <f t="shared" si="5"/>
        <v>458154.9842833156</v>
      </c>
      <c r="AF30" s="2">
        <f t="shared" si="6"/>
        <v>47.35469486074236</v>
      </c>
      <c r="AG30" s="2"/>
    </row>
    <row r="31" spans="18:33" ht="15">
      <c r="R31" s="19">
        <v>29</v>
      </c>
      <c r="S31" s="20">
        <v>4.071064168672301</v>
      </c>
      <c r="T31" s="19">
        <v>1179</v>
      </c>
      <c r="X31" s="25">
        <v>26</v>
      </c>
      <c r="Y31" s="2">
        <f t="shared" si="0"/>
        <v>0.0016846479682230374</v>
      </c>
      <c r="Z31" s="2">
        <f t="shared" si="8"/>
        <v>0.002526971952334556</v>
      </c>
      <c r="AA31" s="2">
        <f t="shared" si="2"/>
        <v>0.9974730280476655</v>
      </c>
      <c r="AB31" s="2">
        <f t="shared" si="7"/>
        <v>9652.13131366949</v>
      </c>
      <c r="AC31" s="2">
        <f t="shared" si="3"/>
        <v>24.390665109893234</v>
      </c>
      <c r="AD31" s="2">
        <f t="shared" si="4"/>
        <v>9627.76220806909</v>
      </c>
      <c r="AE31" s="2">
        <f t="shared" si="5"/>
        <v>448502.81353042036</v>
      </c>
      <c r="AF31" s="2">
        <f t="shared" si="6"/>
        <v>46.46671278655773</v>
      </c>
      <c r="AG31" s="2"/>
    </row>
    <row r="32" spans="1:33" ht="15">
      <c r="A32" t="s">
        <v>86</v>
      </c>
      <c r="R32" s="19">
        <v>30</v>
      </c>
      <c r="S32" s="20">
        <v>3.0066016975793777</v>
      </c>
      <c r="T32" s="19">
        <v>1211</v>
      </c>
      <c r="X32" s="25">
        <v>27</v>
      </c>
      <c r="Y32" s="2">
        <f t="shared" si="0"/>
        <v>0.0017272883074717137</v>
      </c>
      <c r="Z32" s="2">
        <f t="shared" si="8"/>
        <v>0.0025909324612075706</v>
      </c>
      <c r="AA32" s="2">
        <f t="shared" si="2"/>
        <v>0.9974090675387924</v>
      </c>
      <c r="AB32" s="2">
        <f t="shared" si="7"/>
        <v>9627.740648559597</v>
      </c>
      <c r="AC32" s="2">
        <f t="shared" si="3"/>
        <v>24.944825774440687</v>
      </c>
      <c r="AD32" s="2">
        <f t="shared" si="4"/>
        <v>9602.881956785499</v>
      </c>
      <c r="AE32" s="2">
        <f t="shared" si="5"/>
        <v>438875.05132235127</v>
      </c>
      <c r="AF32" s="2">
        <f t="shared" si="6"/>
        <v>45.58442809611944</v>
      </c>
      <c r="AG32" s="2"/>
    </row>
    <row r="33" spans="18:33" ht="15">
      <c r="R33" s="19">
        <v>31</v>
      </c>
      <c r="S33" s="20">
        <v>3.055610299229502</v>
      </c>
      <c r="T33" s="19">
        <v>1248</v>
      </c>
      <c r="X33" s="25">
        <v>28</v>
      </c>
      <c r="Y33" s="2">
        <f t="shared" si="0"/>
        <v>0.0008839246243375362</v>
      </c>
      <c r="Z33" s="2">
        <f t="shared" si="8"/>
        <v>0.0013258869365063044</v>
      </c>
      <c r="AA33" s="2">
        <f t="shared" si="2"/>
        <v>0.9986741130634937</v>
      </c>
      <c r="AB33" s="2">
        <f t="shared" si="7"/>
        <v>9602.795822785156</v>
      </c>
      <c r="AC33" s="2">
        <f t="shared" si="3"/>
        <v>12.732221535366989</v>
      </c>
      <c r="AD33" s="2">
        <f t="shared" si="4"/>
        <v>9590.095212082888</v>
      </c>
      <c r="AE33" s="2">
        <f t="shared" si="5"/>
        <v>429272.16936556576</v>
      </c>
      <c r="AF33" s="2">
        <f t="shared" si="6"/>
        <v>44.70283210093927</v>
      </c>
      <c r="AG33" s="2"/>
    </row>
    <row r="34" spans="1:33" ht="15">
      <c r="A34" s="2"/>
      <c r="B34" s="2" t="s">
        <v>17</v>
      </c>
      <c r="C34" s="18"/>
      <c r="D34" s="18"/>
      <c r="R34" s="19">
        <v>32</v>
      </c>
      <c r="S34" s="20">
        <v>0</v>
      </c>
      <c r="T34" s="19">
        <v>1266</v>
      </c>
      <c r="X34" s="25">
        <v>29</v>
      </c>
      <c r="Y34" s="2">
        <f t="shared" si="0"/>
        <v>0.003452980635006192</v>
      </c>
      <c r="Z34" s="2">
        <f t="shared" si="8"/>
        <v>0.005179470952509289</v>
      </c>
      <c r="AA34" s="2">
        <f t="shared" si="2"/>
        <v>0.9948205290474907</v>
      </c>
      <c r="AB34" s="2">
        <f t="shared" si="7"/>
        <v>9590.063601249789</v>
      </c>
      <c r="AC34" s="2">
        <f t="shared" si="3"/>
        <v>49.67145585539038</v>
      </c>
      <c r="AD34" s="2">
        <f t="shared" si="4"/>
        <v>9540.51376126947</v>
      </c>
      <c r="AE34" s="2">
        <f t="shared" si="5"/>
        <v>419682.07415348286</v>
      </c>
      <c r="AF34" s="2">
        <f t="shared" si="6"/>
        <v>43.76217839668857</v>
      </c>
      <c r="AG34" s="2"/>
    </row>
    <row r="35" spans="1:33" ht="15">
      <c r="A35" s="2"/>
      <c r="B35" s="2">
        <f>(B26/G26)*1000</f>
        <v>8.11746790758704</v>
      </c>
      <c r="C35" s="18"/>
      <c r="D35" s="18"/>
      <c r="R35" s="19">
        <v>33</v>
      </c>
      <c r="S35" s="20">
        <v>0</v>
      </c>
      <c r="T35" s="19">
        <v>1260</v>
      </c>
      <c r="X35" s="25">
        <v>30</v>
      </c>
      <c r="Y35" s="2">
        <f t="shared" si="0"/>
        <v>0.002482742937720378</v>
      </c>
      <c r="Z35" s="2">
        <f t="shared" si="8"/>
        <v>0.0037241144065805667</v>
      </c>
      <c r="AA35" s="2">
        <f t="shared" si="2"/>
        <v>0.9962758855934194</v>
      </c>
      <c r="AB35" s="2">
        <f t="shared" si="7"/>
        <v>9540.392145394399</v>
      </c>
      <c r="AC35" s="2">
        <f t="shared" si="3"/>
        <v>35.52951183309233</v>
      </c>
      <c r="AD35" s="2">
        <f t="shared" si="4"/>
        <v>9504.862633561306</v>
      </c>
      <c r="AE35" s="2">
        <f t="shared" si="5"/>
        <v>410141.5603922134</v>
      </c>
      <c r="AF35" s="2">
        <f t="shared" si="6"/>
        <v>42.990010697852526</v>
      </c>
      <c r="AG35" s="2"/>
    </row>
    <row r="36" spans="18:33" ht="15">
      <c r="R36" s="19">
        <v>34</v>
      </c>
      <c r="S36" s="20">
        <v>1.0672801975004762</v>
      </c>
      <c r="T36" s="19">
        <v>1246</v>
      </c>
      <c r="X36" s="25">
        <v>31</v>
      </c>
      <c r="Y36" s="2">
        <f t="shared" si="0"/>
        <v>0.0024484056884851776</v>
      </c>
      <c r="Z36" s="2">
        <f t="shared" si="8"/>
        <v>0.0036726085327277664</v>
      </c>
      <c r="AA36" s="2">
        <f t="shared" si="2"/>
        <v>0.9963273914672722</v>
      </c>
      <c r="AB36" s="2">
        <f t="shared" si="7"/>
        <v>9504.862633561306</v>
      </c>
      <c r="AC36" s="2">
        <f t="shared" si="3"/>
        <v>34.90763961042285</v>
      </c>
      <c r="AD36" s="2">
        <f t="shared" si="4"/>
        <v>9469.954993950883</v>
      </c>
      <c r="AE36" s="2">
        <f t="shared" si="5"/>
        <v>400636.6977586521</v>
      </c>
      <c r="AF36" s="2">
        <f t="shared" si="6"/>
        <v>42.150708874425945</v>
      </c>
      <c r="AG36" s="2"/>
    </row>
    <row r="37" spans="18:33" ht="15">
      <c r="R37" s="19">
        <v>35</v>
      </c>
      <c r="S37" s="20">
        <v>2.026042951680796</v>
      </c>
      <c r="T37" s="19">
        <v>1216</v>
      </c>
      <c r="X37" s="25">
        <v>32</v>
      </c>
      <c r="Y37" s="2">
        <f t="shared" si="0"/>
        <v>0</v>
      </c>
      <c r="Z37" s="2">
        <f t="shared" si="8"/>
        <v>0</v>
      </c>
      <c r="AA37" s="2">
        <f t="shared" si="2"/>
        <v>1</v>
      </c>
      <c r="AB37" s="2">
        <f t="shared" si="7"/>
        <v>9469.954993950883</v>
      </c>
      <c r="AC37" s="2">
        <f t="shared" si="3"/>
        <v>0</v>
      </c>
      <c r="AD37" s="2">
        <f t="shared" si="4"/>
        <v>9469.954993950883</v>
      </c>
      <c r="AE37" s="2">
        <f t="shared" si="5"/>
        <v>391166.7427647012</v>
      </c>
      <c r="AF37" s="2">
        <f t="shared" si="6"/>
        <v>41.306082554200785</v>
      </c>
      <c r="AG37" s="2"/>
    </row>
    <row r="38" spans="1:33" ht="15">
      <c r="A38" t="s">
        <v>87</v>
      </c>
      <c r="R38" s="19">
        <v>36</v>
      </c>
      <c r="S38" s="20">
        <v>0</v>
      </c>
      <c r="T38" s="19">
        <v>1184</v>
      </c>
      <c r="X38" s="25">
        <v>33</v>
      </c>
      <c r="Y38" s="2">
        <f t="shared" si="0"/>
        <v>0</v>
      </c>
      <c r="Z38" s="2">
        <f t="shared" si="8"/>
        <v>0</v>
      </c>
      <c r="AA38" s="2">
        <f t="shared" si="2"/>
        <v>1</v>
      </c>
      <c r="AB38" s="2">
        <f t="shared" si="7"/>
        <v>9469.954993950883</v>
      </c>
      <c r="AC38" s="2">
        <f t="shared" si="3"/>
        <v>0</v>
      </c>
      <c r="AD38" s="2">
        <f t="shared" si="4"/>
        <v>9469.954993950883</v>
      </c>
      <c r="AE38" s="2">
        <f t="shared" si="5"/>
        <v>381696.7877707503</v>
      </c>
      <c r="AF38" s="2">
        <f t="shared" si="6"/>
        <v>40.306082554200785</v>
      </c>
      <c r="AG38" s="2"/>
    </row>
    <row r="39" spans="18:33" ht="15">
      <c r="R39" s="19">
        <v>37</v>
      </c>
      <c r="S39" s="20">
        <v>1.0271522244003064</v>
      </c>
      <c r="T39" s="19">
        <v>1161</v>
      </c>
      <c r="X39" s="25">
        <v>34</v>
      </c>
      <c r="Y39" s="2">
        <f t="shared" si="0"/>
        <v>0.0008565651665332875</v>
      </c>
      <c r="Z39" s="2">
        <f t="shared" si="8"/>
        <v>0.0012848477497999313</v>
      </c>
      <c r="AA39" s="2">
        <f t="shared" si="2"/>
        <v>0.9987151522502</v>
      </c>
      <c r="AB39" s="2">
        <f t="shared" si="7"/>
        <v>9469.954993950883</v>
      </c>
      <c r="AC39" s="2">
        <f t="shared" si="3"/>
        <v>12.167450364684555</v>
      </c>
      <c r="AD39" s="2">
        <f t="shared" si="4"/>
        <v>9457.787543586199</v>
      </c>
      <c r="AE39" s="2">
        <f t="shared" si="5"/>
        <v>372226.8327767994</v>
      </c>
      <c r="AF39" s="2">
        <f t="shared" si="6"/>
        <v>39.306082554200785</v>
      </c>
      <c r="AG39" s="2"/>
    </row>
    <row r="40" spans="1:33" ht="15">
      <c r="A40" s="2"/>
      <c r="B40" s="2" t="s">
        <v>60</v>
      </c>
      <c r="C40" s="2" t="s">
        <v>88</v>
      </c>
      <c r="D40" s="2"/>
      <c r="R40" s="19">
        <v>38</v>
      </c>
      <c r="S40" s="20">
        <v>4.006601697579377</v>
      </c>
      <c r="T40" s="19">
        <v>1150</v>
      </c>
      <c r="X40" s="25">
        <v>35</v>
      </c>
      <c r="Y40" s="2">
        <f t="shared" si="0"/>
        <v>0.0016661537431585493</v>
      </c>
      <c r="Z40" s="2">
        <f t="shared" si="8"/>
        <v>0.002499230614737824</v>
      </c>
      <c r="AA40" s="2">
        <f t="shared" si="2"/>
        <v>0.9975007693852622</v>
      </c>
      <c r="AB40" s="2">
        <f t="shared" si="7"/>
        <v>9457.787543586199</v>
      </c>
      <c r="AC40" s="2">
        <f t="shared" si="3"/>
        <v>23.637192176616736</v>
      </c>
      <c r="AD40" s="2">
        <f t="shared" si="4"/>
        <v>9434.171263549568</v>
      </c>
      <c r="AE40" s="2">
        <f t="shared" si="5"/>
        <v>362769.04523321317</v>
      </c>
      <c r="AF40" s="2">
        <f t="shared" si="6"/>
        <v>38.35664985720948</v>
      </c>
      <c r="AG40" s="2"/>
    </row>
    <row r="41" spans="1:33" ht="15">
      <c r="A41" s="2"/>
      <c r="B41" s="23">
        <f>B5</f>
        <v>2</v>
      </c>
      <c r="C41" s="2">
        <v>6375</v>
      </c>
      <c r="D41" s="2">
        <f>(B41/C41)*1000</f>
        <v>0.3137254901960785</v>
      </c>
      <c r="R41" s="19">
        <v>39</v>
      </c>
      <c r="S41" s="20">
        <v>1.0250376077634205</v>
      </c>
      <c r="T41" s="19">
        <v>1153</v>
      </c>
      <c r="X41" s="25">
        <v>36</v>
      </c>
      <c r="Y41" s="2">
        <f t="shared" si="0"/>
        <v>0</v>
      </c>
      <c r="Z41" s="2">
        <f t="shared" si="8"/>
        <v>0</v>
      </c>
      <c r="AA41" s="2">
        <f t="shared" si="2"/>
        <v>1</v>
      </c>
      <c r="AB41" s="2">
        <f t="shared" si="7"/>
        <v>9434.150351409582</v>
      </c>
      <c r="AC41" s="2">
        <f t="shared" si="3"/>
        <v>0</v>
      </c>
      <c r="AD41" s="2">
        <f t="shared" si="4"/>
        <v>9434.150351409582</v>
      </c>
      <c r="AE41" s="2">
        <f t="shared" si="5"/>
        <v>353334.8739696636</v>
      </c>
      <c r="AF41" s="2">
        <f t="shared" si="6"/>
        <v>37.45274993596756</v>
      </c>
      <c r="AG41" s="2"/>
    </row>
    <row r="42" spans="18:33" ht="15">
      <c r="R42" s="19">
        <v>40</v>
      </c>
      <c r="S42" s="20">
        <v>3</v>
      </c>
      <c r="T42" s="19">
        <v>1164</v>
      </c>
      <c r="X42" s="25">
        <v>37</v>
      </c>
      <c r="Y42" s="2">
        <f t="shared" si="0"/>
        <v>0.0008847133715764913</v>
      </c>
      <c r="Z42" s="2">
        <f t="shared" si="8"/>
        <v>0.001327070057364737</v>
      </c>
      <c r="AA42" s="2">
        <f t="shared" si="2"/>
        <v>0.9986729299426352</v>
      </c>
      <c r="AB42" s="2">
        <f t="shared" si="7"/>
        <v>9434.150351409582</v>
      </c>
      <c r="AC42" s="2">
        <f t="shared" si="3"/>
        <v>12.519778448033321</v>
      </c>
      <c r="AD42" s="2">
        <f t="shared" si="4"/>
        <v>9421.641703268357</v>
      </c>
      <c r="AE42" s="2">
        <f t="shared" si="5"/>
        <v>343900.723618254</v>
      </c>
      <c r="AF42" s="2">
        <f t="shared" si="6"/>
        <v>36.45274993596756</v>
      </c>
      <c r="AG42" s="2"/>
    </row>
    <row r="43" spans="18:33" ht="15">
      <c r="R43" s="19">
        <v>41</v>
      </c>
      <c r="S43" s="20">
        <v>0</v>
      </c>
      <c r="T43" s="19">
        <v>1177</v>
      </c>
      <c r="X43" s="25">
        <v>38</v>
      </c>
      <c r="Y43" s="2">
        <f t="shared" si="0"/>
        <v>0.00348400147615598</v>
      </c>
      <c r="Z43" s="2">
        <f t="shared" si="8"/>
        <v>0.00522600221423397</v>
      </c>
      <c r="AA43" s="2">
        <f t="shared" si="2"/>
        <v>0.994773997785766</v>
      </c>
      <c r="AB43" s="2">
        <f t="shared" si="7"/>
        <v>9421.630572961549</v>
      </c>
      <c r="AC43" s="2">
        <f t="shared" si="3"/>
        <v>49.23746223599119</v>
      </c>
      <c r="AD43" s="2">
        <f t="shared" si="4"/>
        <v>9372.520011401424</v>
      </c>
      <c r="AE43" s="2">
        <f t="shared" si="5"/>
        <v>334479.08191498567</v>
      </c>
      <c r="AF43" s="2">
        <f t="shared" si="6"/>
        <v>35.50118839034963</v>
      </c>
      <c r="AG43" s="2"/>
    </row>
    <row r="44" spans="1:33" ht="15">
      <c r="A44" t="s">
        <v>89</v>
      </c>
      <c r="R44" s="19">
        <v>42</v>
      </c>
      <c r="S44" s="20">
        <v>2.004401131719585</v>
      </c>
      <c r="T44" s="19">
        <v>1194</v>
      </c>
      <c r="X44" s="25">
        <v>39</v>
      </c>
      <c r="Y44" s="2">
        <f t="shared" si="0"/>
        <v>0.0008890178731686214</v>
      </c>
      <c r="Z44" s="2">
        <f t="shared" si="8"/>
        <v>0.001333526809752932</v>
      </c>
      <c r="AA44" s="2">
        <f t="shared" si="2"/>
        <v>0.998666473190247</v>
      </c>
      <c r="AB44" s="2">
        <f t="shared" si="7"/>
        <v>9372.393110725558</v>
      </c>
      <c r="AC44" s="2">
        <f t="shared" si="3"/>
        <v>12.498337484696094</v>
      </c>
      <c r="AD44" s="2">
        <f t="shared" si="4"/>
        <v>9359.894773240861</v>
      </c>
      <c r="AE44" s="2">
        <f t="shared" si="5"/>
        <v>325106.5619035842</v>
      </c>
      <c r="AF44" s="2">
        <f t="shared" si="6"/>
        <v>34.68767880975239</v>
      </c>
      <c r="AG44" s="2"/>
    </row>
    <row r="45" spans="18:33" ht="15">
      <c r="R45" s="19">
        <v>43</v>
      </c>
      <c r="S45" s="20">
        <v>1</v>
      </c>
      <c r="T45" s="19">
        <v>1200</v>
      </c>
      <c r="X45" s="25">
        <v>40</v>
      </c>
      <c r="Y45" s="2">
        <f t="shared" si="0"/>
        <v>0.002577319587628866</v>
      </c>
      <c r="Z45" s="2">
        <f t="shared" si="8"/>
        <v>0.003865979381443299</v>
      </c>
      <c r="AA45" s="2">
        <f t="shared" si="2"/>
        <v>0.9961340206185567</v>
      </c>
      <c r="AB45" s="2">
        <f t="shared" si="7"/>
        <v>9359.894773240861</v>
      </c>
      <c r="AC45" s="2">
        <f t="shared" si="3"/>
        <v>36.18516020582865</v>
      </c>
      <c r="AD45" s="2">
        <f t="shared" si="4"/>
        <v>9323.770358073616</v>
      </c>
      <c r="AE45" s="2">
        <f t="shared" si="5"/>
        <v>315746.6671303434</v>
      </c>
      <c r="AF45" s="2">
        <f t="shared" si="6"/>
        <v>33.73399752666409</v>
      </c>
      <c r="AG45" s="2"/>
    </row>
    <row r="46" spans="18:33" ht="15">
      <c r="R46" s="19">
        <v>44</v>
      </c>
      <c r="S46" s="20">
        <v>3.0579470169092215</v>
      </c>
      <c r="T46" s="19">
        <v>1209</v>
      </c>
      <c r="X46" s="25">
        <v>41</v>
      </c>
      <c r="Y46" s="2">
        <f t="shared" si="0"/>
        <v>0</v>
      </c>
      <c r="Z46" s="2">
        <f t="shared" si="8"/>
        <v>0</v>
      </c>
      <c r="AA46" s="2">
        <f t="shared" si="2"/>
        <v>1</v>
      </c>
      <c r="AB46" s="2">
        <f t="shared" si="7"/>
        <v>9323.709613035033</v>
      </c>
      <c r="AC46" s="2">
        <f t="shared" si="3"/>
        <v>0</v>
      </c>
      <c r="AD46" s="2">
        <f t="shared" si="4"/>
        <v>9323.709613035033</v>
      </c>
      <c r="AE46" s="2">
        <f t="shared" si="5"/>
        <v>306422.89677226974</v>
      </c>
      <c r="AF46" s="2">
        <f t="shared" si="6"/>
        <v>32.864912088625594</v>
      </c>
      <c r="AG46" s="2"/>
    </row>
    <row r="47" spans="18:33" ht="15">
      <c r="R47" s="19">
        <v>45</v>
      </c>
      <c r="S47" s="20">
        <v>1</v>
      </c>
      <c r="T47" s="19">
        <v>1217</v>
      </c>
      <c r="X47" s="25">
        <v>42</v>
      </c>
      <c r="Y47" s="2">
        <f t="shared" si="0"/>
        <v>0.0016787279160130528</v>
      </c>
      <c r="Z47" s="2">
        <f t="shared" si="8"/>
        <v>0.002518091874019579</v>
      </c>
      <c r="AA47" s="2">
        <f t="shared" si="2"/>
        <v>0.9974819081259805</v>
      </c>
      <c r="AB47" s="2">
        <f t="shared" si="7"/>
        <v>9323.709613035033</v>
      </c>
      <c r="AC47" s="2">
        <f t="shared" si="3"/>
        <v>23.477957412300384</v>
      </c>
      <c r="AD47" s="2">
        <f t="shared" si="4"/>
        <v>9300.291038873214</v>
      </c>
      <c r="AE47" s="2">
        <f t="shared" si="5"/>
        <v>297099.1871592347</v>
      </c>
      <c r="AF47" s="2">
        <f t="shared" si="6"/>
        <v>31.864912088625598</v>
      </c>
      <c r="AG47" s="2"/>
    </row>
    <row r="48" spans="18:33" ht="15">
      <c r="R48" s="19">
        <v>46</v>
      </c>
      <c r="S48" s="20">
        <v>4.002200565859793</v>
      </c>
      <c r="T48" s="19">
        <v>1229</v>
      </c>
      <c r="X48" s="25">
        <v>43</v>
      </c>
      <c r="Y48" s="2">
        <f t="shared" si="0"/>
        <v>0.0008333333333333334</v>
      </c>
      <c r="Z48" s="2">
        <f t="shared" si="8"/>
        <v>0.00125</v>
      </c>
      <c r="AA48" s="2">
        <f t="shared" si="2"/>
        <v>0.99875</v>
      </c>
      <c r="AB48" s="2">
        <f t="shared" si="7"/>
        <v>9300.231655622732</v>
      </c>
      <c r="AC48" s="2">
        <f t="shared" si="3"/>
        <v>11.625289569528832</v>
      </c>
      <c r="AD48" s="2">
        <f t="shared" si="4"/>
        <v>9288.615918468626</v>
      </c>
      <c r="AE48" s="2">
        <f t="shared" si="5"/>
        <v>287798.8961203615</v>
      </c>
      <c r="AF48" s="2">
        <f t="shared" si="6"/>
        <v>30.945347038357276</v>
      </c>
      <c r="AG48" s="2"/>
    </row>
    <row r="49" spans="18:33" ht="15">
      <c r="R49" s="19">
        <v>47</v>
      </c>
      <c r="S49" s="20">
        <v>6.155160359816515</v>
      </c>
      <c r="T49" s="19">
        <v>1230</v>
      </c>
      <c r="X49" s="25">
        <v>44</v>
      </c>
      <c r="Y49" s="2">
        <f t="shared" si="0"/>
        <v>0.002529319286111846</v>
      </c>
      <c r="Z49" s="2">
        <f t="shared" si="8"/>
        <v>0.0037939789291677687</v>
      </c>
      <c r="AA49" s="2">
        <f t="shared" si="2"/>
        <v>0.9962060210708322</v>
      </c>
      <c r="AB49" s="2">
        <f t="shared" si="7"/>
        <v>9288.606366053204</v>
      </c>
      <c r="AC49" s="2">
        <f t="shared" si="3"/>
        <v>35.24077683413998</v>
      </c>
      <c r="AD49" s="2">
        <f t="shared" si="4"/>
        <v>9253.480349721087</v>
      </c>
      <c r="AE49" s="2">
        <f t="shared" si="5"/>
        <v>278510.2802018929</v>
      </c>
      <c r="AF49" s="2">
        <f t="shared" si="6"/>
        <v>29.98407610637439</v>
      </c>
      <c r="AG49" s="2"/>
    </row>
    <row r="50" spans="18:33" ht="15">
      <c r="R50" s="19">
        <v>48</v>
      </c>
      <c r="S50" s="20">
        <v>6.056540043618933</v>
      </c>
      <c r="T50" s="19">
        <v>1226</v>
      </c>
      <c r="X50" s="25">
        <v>45</v>
      </c>
      <c r="Y50" s="2">
        <f t="shared" si="0"/>
        <v>0.0008216926869350862</v>
      </c>
      <c r="Z50" s="2">
        <f t="shared" si="8"/>
        <v>0.0012325390304026294</v>
      </c>
      <c r="AA50" s="2">
        <f t="shared" si="2"/>
        <v>0.9987674609695973</v>
      </c>
      <c r="AB50" s="2">
        <f t="shared" si="7"/>
        <v>9253.365589219064</v>
      </c>
      <c r="AC50" s="2">
        <f t="shared" si="3"/>
        <v>11.405134251297568</v>
      </c>
      <c r="AD50" s="2">
        <f t="shared" si="4"/>
        <v>9242.017528488288</v>
      </c>
      <c r="AE50" s="2">
        <f t="shared" si="5"/>
        <v>269256.7998521718</v>
      </c>
      <c r="AF50" s="2">
        <f t="shared" si="6"/>
        <v>29.098255900088745</v>
      </c>
      <c r="AG50" s="2"/>
    </row>
    <row r="51" spans="18:33" ht="15">
      <c r="R51" s="19">
        <v>49</v>
      </c>
      <c r="S51" s="20">
        <v>3.0521945595450504</v>
      </c>
      <c r="T51" s="19">
        <v>1193</v>
      </c>
      <c r="X51" s="25">
        <v>46</v>
      </c>
      <c r="Y51" s="2">
        <f t="shared" si="0"/>
        <v>0.00325646913414141</v>
      </c>
      <c r="Z51" s="2">
        <f t="shared" si="8"/>
        <v>0.004884703701212115</v>
      </c>
      <c r="AA51" s="2">
        <f t="shared" si="2"/>
        <v>0.9951152962987879</v>
      </c>
      <c r="AB51" s="2">
        <f t="shared" si="7"/>
        <v>9241.960454967766</v>
      </c>
      <c r="AC51" s="2">
        <f t="shared" si="3"/>
        <v>45.14423844083649</v>
      </c>
      <c r="AD51" s="2">
        <f t="shared" si="4"/>
        <v>9197.039232748672</v>
      </c>
      <c r="AE51" s="2">
        <f t="shared" si="5"/>
        <v>260014.78232368352</v>
      </c>
      <c r="AF51" s="2">
        <f t="shared" si="6"/>
        <v>28.134158719962883</v>
      </c>
      <c r="AG51" s="2"/>
    </row>
    <row r="52" spans="18:33" ht="15">
      <c r="R52" s="19">
        <v>50</v>
      </c>
      <c r="S52" s="20">
        <v>4.080117199930142</v>
      </c>
      <c r="T52" s="19">
        <v>1152</v>
      </c>
      <c r="X52" s="25">
        <v>47</v>
      </c>
      <c r="Y52" s="2">
        <f t="shared" si="0"/>
        <v>0.005004195414484971</v>
      </c>
      <c r="Z52" s="2">
        <f t="shared" si="8"/>
        <v>0.007506293121727457</v>
      </c>
      <c r="AA52" s="2">
        <f t="shared" si="2"/>
        <v>0.9924937068782725</v>
      </c>
      <c r="AB52" s="2">
        <f t="shared" si="7"/>
        <v>9196.81621652693</v>
      </c>
      <c r="AC52" s="2">
        <f t="shared" si="3"/>
        <v>69.0339983079084</v>
      </c>
      <c r="AD52" s="2">
        <f t="shared" si="4"/>
        <v>9127.958836152013</v>
      </c>
      <c r="AE52" s="2">
        <f t="shared" si="5"/>
        <v>250817.74309093485</v>
      </c>
      <c r="AF52" s="2">
        <f t="shared" si="6"/>
        <v>27.272236085375777</v>
      </c>
      <c r="AG52" s="2"/>
    </row>
    <row r="53" spans="18:33" ht="15">
      <c r="R53" s="19">
        <v>51</v>
      </c>
      <c r="S53" s="20">
        <v>7.00880226343917</v>
      </c>
      <c r="T53" s="19">
        <v>1104</v>
      </c>
      <c r="X53" s="25">
        <v>48</v>
      </c>
      <c r="Y53" s="2">
        <f t="shared" si="0"/>
        <v>0.004940081601646764</v>
      </c>
      <c r="Z53" s="2">
        <f t="shared" si="8"/>
        <v>0.0074101224024701465</v>
      </c>
      <c r="AA53" s="2">
        <f t="shared" si="2"/>
        <v>0.9925898775975298</v>
      </c>
      <c r="AB53" s="2">
        <f t="shared" si="7"/>
        <v>9127.782218219021</v>
      </c>
      <c r="AC53" s="2">
        <f t="shared" si="3"/>
        <v>67.63798350009347</v>
      </c>
      <c r="AD53" s="2">
        <f t="shared" si="4"/>
        <v>9060.383792791712</v>
      </c>
      <c r="AE53" s="2">
        <f t="shared" si="5"/>
        <v>241689.78425478283</v>
      </c>
      <c r="AF53" s="2">
        <f t="shared" si="6"/>
        <v>26.478478394496626</v>
      </c>
      <c r="AG53" s="2"/>
    </row>
    <row r="54" spans="18:33" ht="15">
      <c r="R54" s="19">
        <v>52</v>
      </c>
      <c r="S54" s="20">
        <v>7.109597320271119</v>
      </c>
      <c r="T54" s="19">
        <v>1049</v>
      </c>
      <c r="X54" s="25">
        <v>49</v>
      </c>
      <c r="Y54" s="2">
        <f t="shared" si="0"/>
        <v>0.0025584195805071672</v>
      </c>
      <c r="Z54" s="2">
        <f t="shared" si="8"/>
        <v>0.0038376293707607506</v>
      </c>
      <c r="AA54" s="2">
        <f t="shared" si="2"/>
        <v>0.9961623706292393</v>
      </c>
      <c r="AB54" s="2">
        <f t="shared" si="7"/>
        <v>9060.144234718928</v>
      </c>
      <c r="AC54" s="2">
        <f t="shared" si="3"/>
        <v>34.76947561848647</v>
      </c>
      <c r="AD54" s="2">
        <f t="shared" si="4"/>
        <v>9025.59549495136</v>
      </c>
      <c r="AE54" s="2">
        <f t="shared" si="5"/>
        <v>232629.4004619911</v>
      </c>
      <c r="AF54" s="2">
        <f t="shared" si="6"/>
        <v>25.676125504773264</v>
      </c>
      <c r="AG54" s="2"/>
    </row>
    <row r="55" spans="18:33" ht="15">
      <c r="R55" s="19">
        <v>53</v>
      </c>
      <c r="S55" s="20">
        <v>6.037248904276147</v>
      </c>
      <c r="T55" s="19">
        <v>1019</v>
      </c>
      <c r="X55" s="25">
        <v>50</v>
      </c>
      <c r="Y55" s="2">
        <f t="shared" si="0"/>
        <v>0.0035417684027171372</v>
      </c>
      <c r="Z55" s="2">
        <f t="shared" si="8"/>
        <v>0.005312652604075705</v>
      </c>
      <c r="AA55" s="2">
        <f t="shared" si="2"/>
        <v>0.9946873473959243</v>
      </c>
      <c r="AB55" s="2">
        <f t="shared" si="7"/>
        <v>9025.374759100441</v>
      </c>
      <c r="AC55" s="2">
        <f t="shared" si="3"/>
        <v>47.94868071669407</v>
      </c>
      <c r="AD55" s="2">
        <f t="shared" si="4"/>
        <v>8977.751050559089</v>
      </c>
      <c r="AE55" s="2">
        <f t="shared" si="5"/>
        <v>223603.80496703976</v>
      </c>
      <c r="AF55" s="2">
        <f t="shared" si="6"/>
        <v>24.77501610019863</v>
      </c>
      <c r="AG55" s="2"/>
    </row>
    <row r="56" spans="18:33" ht="15">
      <c r="R56" s="19">
        <v>54</v>
      </c>
      <c r="S56" s="20">
        <v>5.098920759218357</v>
      </c>
      <c r="T56" s="19">
        <v>996</v>
      </c>
      <c r="X56" s="25">
        <v>51</v>
      </c>
      <c r="Y56" s="2">
        <f t="shared" si="0"/>
        <v>0.006348552774854321</v>
      </c>
      <c r="Z56" s="2">
        <f t="shared" si="8"/>
        <v>0.009522829162281482</v>
      </c>
      <c r="AA56" s="2">
        <f t="shared" si="2"/>
        <v>0.9904771708377185</v>
      </c>
      <c r="AB56" s="2">
        <f t="shared" si="7"/>
        <v>8977.426078383747</v>
      </c>
      <c r="AC56" s="2">
        <f t="shared" si="3"/>
        <v>85.49049486146032</v>
      </c>
      <c r="AD56" s="2">
        <f t="shared" si="4"/>
        <v>8892.442087346064</v>
      </c>
      <c r="AE56" s="2">
        <f t="shared" si="5"/>
        <v>214626.05391648068</v>
      </c>
      <c r="AF56" s="2">
        <f t="shared" si="6"/>
        <v>23.907303946870364</v>
      </c>
      <c r="AG56" s="2"/>
    </row>
    <row r="57" spans="18:33" ht="15">
      <c r="R57" s="19">
        <v>55</v>
      </c>
      <c r="S57" s="20">
        <v>7.119808220294729</v>
      </c>
      <c r="T57" s="19">
        <v>995</v>
      </c>
      <c r="X57" s="25">
        <v>52</v>
      </c>
      <c r="Y57" s="2">
        <f t="shared" si="0"/>
        <v>0.006777499828666462</v>
      </c>
      <c r="Z57" s="2">
        <f t="shared" si="8"/>
        <v>0.010166249742999693</v>
      </c>
      <c r="AA57" s="2">
        <f t="shared" si="2"/>
        <v>0.9898337502570003</v>
      </c>
      <c r="AB57" s="2">
        <f t="shared" si="7"/>
        <v>8891.935583522287</v>
      </c>
      <c r="AC57" s="2">
        <f t="shared" si="3"/>
        <v>90.3976378407533</v>
      </c>
      <c r="AD57" s="2">
        <f t="shared" si="4"/>
        <v>8802.000727199777</v>
      </c>
      <c r="AE57" s="2">
        <f t="shared" si="5"/>
        <v>205733.6118291346</v>
      </c>
      <c r="AF57" s="2">
        <f t="shared" si="6"/>
        <v>23.137101016608927</v>
      </c>
      <c r="AG57" s="2"/>
    </row>
    <row r="58" spans="18:33" ht="15">
      <c r="R58" s="19">
        <v>56</v>
      </c>
      <c r="S58" s="20">
        <v>11.015403961018547</v>
      </c>
      <c r="T58" s="19">
        <v>978</v>
      </c>
      <c r="X58" s="25">
        <v>53</v>
      </c>
      <c r="Y58" s="2">
        <f t="shared" si="0"/>
        <v>0.00592467998456933</v>
      </c>
      <c r="Z58" s="2">
        <f t="shared" si="8"/>
        <v>0.008887019976853995</v>
      </c>
      <c r="AA58" s="2">
        <f t="shared" si="2"/>
        <v>0.991112980023146</v>
      </c>
      <c r="AB58" s="2">
        <f t="shared" si="7"/>
        <v>8801.537945681534</v>
      </c>
      <c r="AC58" s="2">
        <f t="shared" si="3"/>
        <v>78.21944355030973</v>
      </c>
      <c r="AD58" s="2">
        <f t="shared" si="4"/>
        <v>8723.878208098235</v>
      </c>
      <c r="AE58" s="2">
        <f t="shared" si="5"/>
        <v>196931.61110193483</v>
      </c>
      <c r="AF58" s="2">
        <f t="shared" si="6"/>
        <v>22.374681824618975</v>
      </c>
      <c r="AG58" s="2"/>
    </row>
    <row r="59" spans="18:33" ht="15">
      <c r="R59" s="19">
        <v>57</v>
      </c>
      <c r="S59" s="20">
        <v>7.11299541586724</v>
      </c>
      <c r="T59" s="19">
        <v>963</v>
      </c>
      <c r="X59" s="25">
        <v>54</v>
      </c>
      <c r="Y59" s="2">
        <f t="shared" si="0"/>
        <v>0.005119398352628873</v>
      </c>
      <c r="Z59" s="2">
        <f t="shared" si="8"/>
        <v>0.0076790975289433095</v>
      </c>
      <c r="AA59" s="2">
        <f t="shared" si="2"/>
        <v>0.9923209024710566</v>
      </c>
      <c r="AB59" s="2">
        <f t="shared" si="7"/>
        <v>8723.318502131224</v>
      </c>
      <c r="AC59" s="2">
        <f t="shared" si="3"/>
        <v>66.98721355390262</v>
      </c>
      <c r="AD59" s="2">
        <f t="shared" si="4"/>
        <v>8657.085778574785</v>
      </c>
      <c r="AE59" s="2">
        <f t="shared" si="5"/>
        <v>188207.7328938366</v>
      </c>
      <c r="AF59" s="2">
        <f t="shared" si="6"/>
        <v>21.57524488505778</v>
      </c>
      <c r="AG59" s="2"/>
    </row>
    <row r="60" spans="18:33" ht="15">
      <c r="R60" s="19">
        <v>58</v>
      </c>
      <c r="S60" s="20">
        <v>12.111013762810616</v>
      </c>
      <c r="T60" s="19">
        <v>943</v>
      </c>
      <c r="X60" s="25">
        <v>55</v>
      </c>
      <c r="Y60" s="2">
        <f t="shared" si="0"/>
        <v>0.007155586151049979</v>
      </c>
      <c r="Z60" s="2">
        <f t="shared" si="8"/>
        <v>0.010733379226574968</v>
      </c>
      <c r="AA60" s="2">
        <f t="shared" si="2"/>
        <v>0.9892666207734251</v>
      </c>
      <c r="AB60" s="2">
        <f t="shared" si="7"/>
        <v>8656.331288577321</v>
      </c>
      <c r="AC60" s="2">
        <f t="shared" si="3"/>
        <v>92.91168643116544</v>
      </c>
      <c r="AD60" s="2">
        <f t="shared" si="4"/>
        <v>8564.105874627636</v>
      </c>
      <c r="AE60" s="2">
        <f t="shared" si="5"/>
        <v>179550.64711526182</v>
      </c>
      <c r="AF60" s="2">
        <f t="shared" si="6"/>
        <v>20.742118240344194</v>
      </c>
      <c r="AG60" s="2"/>
    </row>
    <row r="61" spans="18:33" ht="15">
      <c r="R61" s="19">
        <v>59</v>
      </c>
      <c r="S61" s="20">
        <v>7.045369366243634</v>
      </c>
      <c r="T61" s="19">
        <v>916</v>
      </c>
      <c r="X61" s="25">
        <v>56</v>
      </c>
      <c r="Y61" s="2">
        <f t="shared" si="0"/>
        <v>0.011263194234170293</v>
      </c>
      <c r="Z61" s="2">
        <f t="shared" si="8"/>
        <v>0.01689479135125544</v>
      </c>
      <c r="AA61" s="2">
        <f t="shared" si="2"/>
        <v>0.9831052086487445</v>
      </c>
      <c r="AB61" s="2">
        <f t="shared" si="7"/>
        <v>8563.419602146156</v>
      </c>
      <c r="AC61" s="2">
        <f t="shared" si="3"/>
        <v>144.6771874315109</v>
      </c>
      <c r="AD61" s="2">
        <f t="shared" si="4"/>
        <v>8420.600513768884</v>
      </c>
      <c r="AE61" s="2">
        <f t="shared" si="5"/>
        <v>170986.5412406342</v>
      </c>
      <c r="AF61" s="2">
        <f t="shared" si="6"/>
        <v>19.967086652834542</v>
      </c>
      <c r="AG61" s="2"/>
    </row>
    <row r="62" spans="18:33" ht="15">
      <c r="R62" s="19">
        <v>60</v>
      </c>
      <c r="S62" s="20">
        <v>9.080745057826704</v>
      </c>
      <c r="T62" s="19">
        <v>871</v>
      </c>
      <c r="X62" s="25">
        <v>57</v>
      </c>
      <c r="Y62" s="2">
        <f t="shared" si="0"/>
        <v>0.007386288074628494</v>
      </c>
      <c r="Z62" s="2">
        <f t="shared" si="8"/>
        <v>0.01107943211194274</v>
      </c>
      <c r="AA62" s="2">
        <f t="shared" si="2"/>
        <v>0.9889205678880573</v>
      </c>
      <c r="AB62" s="2">
        <f t="shared" si="7"/>
        <v>8418.742414714645</v>
      </c>
      <c r="AC62" s="2">
        <f t="shared" si="3"/>
        <v>93.2748850517637</v>
      </c>
      <c r="AD62" s="2">
        <f t="shared" si="4"/>
        <v>8326.184948896269</v>
      </c>
      <c r="AE62" s="2">
        <f t="shared" si="5"/>
        <v>162565.94072686532</v>
      </c>
      <c r="AF62" s="2">
        <f t="shared" si="6"/>
        <v>19.310002933778502</v>
      </c>
      <c r="AG62" s="2"/>
    </row>
    <row r="63" spans="18:33" ht="15">
      <c r="R63" s="19">
        <v>61</v>
      </c>
      <c r="S63" s="20">
        <v>8.131899407991414</v>
      </c>
      <c r="T63" s="19">
        <v>830</v>
      </c>
      <c r="X63" s="25">
        <v>58</v>
      </c>
      <c r="Y63" s="2">
        <f t="shared" si="0"/>
        <v>0.01284306867742377</v>
      </c>
      <c r="Z63" s="2">
        <f t="shared" si="8"/>
        <v>0.019264603016135657</v>
      </c>
      <c r="AA63" s="2">
        <f t="shared" si="2"/>
        <v>0.9807353969838644</v>
      </c>
      <c r="AB63" s="2">
        <f t="shared" si="7"/>
        <v>8325.467529662881</v>
      </c>
      <c r="AC63" s="2">
        <f t="shared" si="3"/>
        <v>160.38682688268273</v>
      </c>
      <c r="AD63" s="2">
        <f t="shared" si="4"/>
        <v>8166.752840421479</v>
      </c>
      <c r="AE63" s="2">
        <f t="shared" si="5"/>
        <v>154239.75577796905</v>
      </c>
      <c r="AF63" s="2">
        <f t="shared" si="6"/>
        <v>18.526257561923927</v>
      </c>
      <c r="AG63" s="2"/>
    </row>
    <row r="64" spans="18:33" ht="15">
      <c r="R64" s="19">
        <v>62</v>
      </c>
      <c r="S64" s="20">
        <v>7.059402287360884</v>
      </c>
      <c r="T64" s="19">
        <v>798</v>
      </c>
      <c r="X64" s="25">
        <v>59</v>
      </c>
      <c r="Y64" s="2">
        <f t="shared" si="0"/>
        <v>0.007691451273191739</v>
      </c>
      <c r="Z64" s="2">
        <f t="shared" si="8"/>
        <v>0.01153717690978761</v>
      </c>
      <c r="AA64" s="2">
        <f t="shared" si="2"/>
        <v>0.9884628230902124</v>
      </c>
      <c r="AB64" s="2">
        <f t="shared" si="7"/>
        <v>8165.080702780198</v>
      </c>
      <c r="AC64" s="2">
        <f t="shared" si="3"/>
        <v>94.20198055066794</v>
      </c>
      <c r="AD64" s="2">
        <f t="shared" si="4"/>
        <v>8071.801663229376</v>
      </c>
      <c r="AE64" s="2">
        <f t="shared" si="5"/>
        <v>146073.00293754757</v>
      </c>
      <c r="AF64" s="2">
        <f t="shared" si="6"/>
        <v>17.88996438061046</v>
      </c>
      <c r="AG64" s="2"/>
    </row>
    <row r="65" spans="18:33" ht="15">
      <c r="R65" s="19">
        <v>63</v>
      </c>
      <c r="S65" s="20">
        <v>9.11493452192928</v>
      </c>
      <c r="T65" s="19">
        <v>764</v>
      </c>
      <c r="X65" s="25">
        <v>60</v>
      </c>
      <c r="Y65" s="2">
        <f t="shared" si="0"/>
        <v>0.010425654486597822</v>
      </c>
      <c r="Z65" s="2">
        <f t="shared" si="8"/>
        <v>0.015638481729896733</v>
      </c>
      <c r="AA65" s="2">
        <f t="shared" si="2"/>
        <v>0.9843615182701033</v>
      </c>
      <c r="AB65" s="2">
        <f t="shared" si="7"/>
        <v>8070.8787222295305</v>
      </c>
      <c r="AC65" s="2">
        <f t="shared" si="3"/>
        <v>126.21628944179793</v>
      </c>
      <c r="AD65" s="2">
        <f t="shared" si="4"/>
        <v>7945.7789886303235</v>
      </c>
      <c r="AE65" s="2">
        <f t="shared" si="5"/>
        <v>138001.20127431818</v>
      </c>
      <c r="AF65" s="2">
        <f t="shared" si="6"/>
        <v>17.098658773576044</v>
      </c>
      <c r="AG65" s="2"/>
    </row>
    <row r="66" spans="18:33" ht="15">
      <c r="R66" s="19">
        <v>64</v>
      </c>
      <c r="S66" s="20">
        <v>13.045718993179294</v>
      </c>
      <c r="T66" s="19">
        <v>755</v>
      </c>
      <c r="X66" s="25">
        <v>61</v>
      </c>
      <c r="Y66" s="2">
        <f t="shared" si="0"/>
        <v>0.009797469166254716</v>
      </c>
      <c r="Z66" s="2">
        <f t="shared" si="8"/>
        <v>0.014696203749382075</v>
      </c>
      <c r="AA66" s="2">
        <f t="shared" si="2"/>
        <v>0.9853037962506179</v>
      </c>
      <c r="AB66" s="2">
        <f t="shared" si="7"/>
        <v>7944.6624327877325</v>
      </c>
      <c r="AC66" s="2">
        <f t="shared" si="3"/>
        <v>116.75637783231014</v>
      </c>
      <c r="AD66" s="2">
        <f t="shared" si="4"/>
        <v>7829.299021891233</v>
      </c>
      <c r="AE66" s="2">
        <f t="shared" si="5"/>
        <v>130055.42228568786</v>
      </c>
      <c r="AF66" s="2">
        <f t="shared" si="6"/>
        <v>16.37016341297867</v>
      </c>
      <c r="AG66" s="2"/>
    </row>
    <row r="67" spans="18:33" ht="15">
      <c r="R67" s="19">
        <v>65</v>
      </c>
      <c r="S67" s="20">
        <v>13.094093583976324</v>
      </c>
      <c r="T67" s="19">
        <v>743</v>
      </c>
      <c r="X67" s="25">
        <v>62</v>
      </c>
      <c r="Y67" s="2">
        <f t="shared" si="0"/>
        <v>0.00884636878115399</v>
      </c>
      <c r="Z67" s="2">
        <f t="shared" si="8"/>
        <v>0.013269553171730987</v>
      </c>
      <c r="AA67" s="2">
        <f t="shared" si="2"/>
        <v>0.986730446828269</v>
      </c>
      <c r="AB67" s="2">
        <f t="shared" si="7"/>
        <v>7827.906054955422</v>
      </c>
      <c r="AC67" s="2">
        <f t="shared" si="3"/>
        <v>103.87281561954569</v>
      </c>
      <c r="AD67" s="2">
        <f t="shared" si="4"/>
        <v>7725.82806789694</v>
      </c>
      <c r="AE67" s="2">
        <f t="shared" si="5"/>
        <v>122226.12326379663</v>
      </c>
      <c r="AF67" s="2">
        <f t="shared" si="6"/>
        <v>15.61415305775443</v>
      </c>
      <c r="AG67" s="2"/>
    </row>
    <row r="68" spans="18:33" ht="15">
      <c r="R68" s="19">
        <v>66</v>
      </c>
      <c r="S68" s="20">
        <v>11.145157380186301</v>
      </c>
      <c r="T68" s="19">
        <v>739</v>
      </c>
      <c r="X68" s="25">
        <v>63</v>
      </c>
      <c r="Y68" s="2">
        <f t="shared" si="0"/>
        <v>0.011930542567970262</v>
      </c>
      <c r="Z68" s="2">
        <f t="shared" si="8"/>
        <v>0.01789581385195539</v>
      </c>
      <c r="AA68" s="2">
        <f t="shared" si="2"/>
        <v>0.9821041861480446</v>
      </c>
      <c r="AB68" s="2">
        <f t="shared" si="7"/>
        <v>7724.033239335877</v>
      </c>
      <c r="AC68" s="2">
        <f t="shared" si="3"/>
        <v>138.22786103747057</v>
      </c>
      <c r="AD68" s="2">
        <f t="shared" si="4"/>
        <v>7588.241405954312</v>
      </c>
      <c r="AE68" s="2">
        <f t="shared" si="5"/>
        <v>114500.29519589969</v>
      </c>
      <c r="AF68" s="2">
        <f t="shared" si="6"/>
        <v>14.8238998523192</v>
      </c>
      <c r="AG68" s="2"/>
    </row>
    <row r="69" spans="18:33" ht="15">
      <c r="R69" s="19">
        <v>67</v>
      </c>
      <c r="S69" s="20">
        <v>14.144665054277791</v>
      </c>
      <c r="T69" s="19">
        <v>725</v>
      </c>
      <c r="X69" s="25">
        <v>64</v>
      </c>
      <c r="Y69" s="2">
        <f t="shared" si="0"/>
        <v>0.017279098004210985</v>
      </c>
      <c r="Z69" s="2">
        <f t="shared" si="8"/>
        <v>0.025918647006316478</v>
      </c>
      <c r="AA69" s="2">
        <f t="shared" si="2"/>
        <v>0.9740813529936835</v>
      </c>
      <c r="AB69" s="2">
        <f t="shared" si="7"/>
        <v>7585.805378298406</v>
      </c>
      <c r="AC69" s="2">
        <f t="shared" si="3"/>
        <v>196.61381185873415</v>
      </c>
      <c r="AD69" s="2">
        <f t="shared" si="4"/>
        <v>7392.156778721517</v>
      </c>
      <c r="AE69" s="2">
        <f t="shared" si="5"/>
        <v>106912.05378994538</v>
      </c>
      <c r="AF69" s="2">
        <f t="shared" si="6"/>
        <v>14.093698487941847</v>
      </c>
      <c r="AG69" s="2"/>
    </row>
    <row r="70" spans="18:33" ht="15">
      <c r="R70" s="19">
        <v>68</v>
      </c>
      <c r="S70" s="20">
        <v>15.116084018144203</v>
      </c>
      <c r="T70" s="19">
        <v>707</v>
      </c>
      <c r="X70" s="25">
        <v>65</v>
      </c>
      <c r="Y70" s="2">
        <f t="shared" si="0"/>
        <v>0.017623275348554946</v>
      </c>
      <c r="Z70" s="2">
        <f t="shared" si="8"/>
        <v>0.02643491302283242</v>
      </c>
      <c r="AA70" s="2">
        <f t="shared" si="2"/>
        <v>0.9735650869771676</v>
      </c>
      <c r="AB70" s="2">
        <f t="shared" si="7"/>
        <v>7389.191566439672</v>
      </c>
      <c r="AC70" s="2">
        <f t="shared" si="3"/>
        <v>195.3326363678798</v>
      </c>
      <c r="AD70" s="2">
        <f t="shared" si="4"/>
        <v>7197.669846920886</v>
      </c>
      <c r="AE70" s="2">
        <f t="shared" si="5"/>
        <v>99519.89701122386</v>
      </c>
      <c r="AF70" s="2">
        <f t="shared" si="6"/>
        <v>13.468306528040854</v>
      </c>
      <c r="AG70" s="2"/>
    </row>
    <row r="71" spans="18:33" ht="15">
      <c r="R71" s="19">
        <v>69</v>
      </c>
      <c r="S71" s="20">
        <v>21.37500814310014</v>
      </c>
      <c r="T71" s="19">
        <v>679</v>
      </c>
      <c r="X71" s="25">
        <v>66</v>
      </c>
      <c r="Y71" s="2">
        <f t="shared" si="0"/>
        <v>0.015081403762092424</v>
      </c>
      <c r="Z71" s="2">
        <f t="shared" si="8"/>
        <v>0.022622105643138636</v>
      </c>
      <c r="AA71" s="2">
        <f t="shared" si="2"/>
        <v>0.9773778943568614</v>
      </c>
      <c r="AB71" s="2">
        <f t="shared" si="7"/>
        <v>7193.858930071792</v>
      </c>
      <c r="AC71" s="2">
        <f t="shared" si="3"/>
        <v>162.7402366979204</v>
      </c>
      <c r="AD71" s="2">
        <f t="shared" si="4"/>
        <v>7034.598177236755</v>
      </c>
      <c r="AE71" s="2">
        <f t="shared" si="5"/>
        <v>92322.22716430297</v>
      </c>
      <c r="AF71" s="2">
        <f t="shared" si="6"/>
        <v>12.833477562143635</v>
      </c>
      <c r="AG71" s="2"/>
    </row>
    <row r="72" spans="18:33" ht="15">
      <c r="R72" s="19">
        <v>70</v>
      </c>
      <c r="S72" s="20">
        <v>16.098932540196145</v>
      </c>
      <c r="T72" s="19">
        <v>636</v>
      </c>
      <c r="X72" s="25">
        <v>67</v>
      </c>
      <c r="Y72" s="2">
        <f t="shared" si="0"/>
        <v>0.01950988283348661</v>
      </c>
      <c r="Z72" s="2">
        <f t="shared" si="8"/>
        <v>0.029264824250229915</v>
      </c>
      <c r="AA72" s="2">
        <f t="shared" si="2"/>
        <v>0.9707351757497701</v>
      </c>
      <c r="AB72" s="2">
        <f t="shared" si="7"/>
        <v>7031.118693373872</v>
      </c>
      <c r="AC72" s="2">
        <f t="shared" si="3"/>
        <v>205.76445284409238</v>
      </c>
      <c r="AD72" s="2">
        <f t="shared" si="4"/>
        <v>6831.831732216235</v>
      </c>
      <c r="AE72" s="2">
        <f t="shared" si="5"/>
        <v>85287.62898706621</v>
      </c>
      <c r="AF72" s="2">
        <f t="shared" si="6"/>
        <v>12.130022647383452</v>
      </c>
      <c r="AG72" s="2"/>
    </row>
    <row r="73" spans="18:33" ht="15">
      <c r="R73" s="19">
        <v>71</v>
      </c>
      <c r="S73" s="20">
        <v>17.220103208364385</v>
      </c>
      <c r="T73" s="19">
        <v>592</v>
      </c>
      <c r="X73" s="25">
        <v>68</v>
      </c>
      <c r="Y73" s="2">
        <f t="shared" si="0"/>
        <v>0.02138059974277822</v>
      </c>
      <c r="Z73" s="2">
        <f t="shared" si="8"/>
        <v>0.03207089961416733</v>
      </c>
      <c r="AA73" s="2">
        <f t="shared" si="2"/>
        <v>0.9679291003858327</v>
      </c>
      <c r="AB73" s="2">
        <f t="shared" si="7"/>
        <v>6825.354240529779</v>
      </c>
      <c r="AC73" s="2">
        <f t="shared" si="3"/>
        <v>218.89525067916202</v>
      </c>
      <c r="AD73" s="2">
        <f t="shared" si="4"/>
        <v>6611.999838709192</v>
      </c>
      <c r="AE73" s="2">
        <f t="shared" si="5"/>
        <v>78455.79725484998</v>
      </c>
      <c r="AF73" s="2">
        <f t="shared" si="6"/>
        <v>11.494758292393085</v>
      </c>
      <c r="AG73" s="2"/>
    </row>
    <row r="74" spans="18:33" ht="15">
      <c r="R74" s="19">
        <v>72</v>
      </c>
      <c r="S74" s="20">
        <v>24.3303054984393</v>
      </c>
      <c r="T74" s="19">
        <v>555</v>
      </c>
      <c r="X74" s="25">
        <v>69</v>
      </c>
      <c r="Y74" s="2">
        <f t="shared" si="0"/>
        <v>0.031480129813107716</v>
      </c>
      <c r="Z74" s="2">
        <f t="shared" si="8"/>
        <v>0.04722019471966157</v>
      </c>
      <c r="AA74" s="2">
        <f t="shared" si="2"/>
        <v>0.9527798052803385</v>
      </c>
      <c r="AB74" s="2">
        <f t="shared" si="7"/>
        <v>6606.458989850617</v>
      </c>
      <c r="AC74" s="2">
        <f t="shared" si="3"/>
        <v>311.95827990820453</v>
      </c>
      <c r="AD74" s="2">
        <f t="shared" si="4"/>
        <v>6303.574956186878</v>
      </c>
      <c r="AE74" s="2">
        <f t="shared" si="5"/>
        <v>71843.79741614079</v>
      </c>
      <c r="AF74" s="2">
        <f t="shared" si="6"/>
        <v>10.874781411117985</v>
      </c>
      <c r="AG74" s="2"/>
    </row>
    <row r="75" spans="18:33" ht="15">
      <c r="R75" s="19">
        <v>73</v>
      </c>
      <c r="S75" s="20">
        <v>25.134772203317016</v>
      </c>
      <c r="T75" s="19">
        <v>524</v>
      </c>
      <c r="X75" s="25">
        <v>70</v>
      </c>
      <c r="Y75" s="2">
        <f t="shared" si="0"/>
        <v>0.02531278701288702</v>
      </c>
      <c r="Z75" s="2">
        <f t="shared" si="8"/>
        <v>0.03796918051933053</v>
      </c>
      <c r="AA75" s="2">
        <f t="shared" si="2"/>
        <v>0.9620308194806695</v>
      </c>
      <c r="AB75" s="2">
        <f t="shared" si="7"/>
        <v>6294.500709942413</v>
      </c>
      <c r="AC75" s="2">
        <f t="shared" si="3"/>
        <v>238.99703373485772</v>
      </c>
      <c r="AD75" s="2">
        <f t="shared" si="4"/>
        <v>6065.980920971501</v>
      </c>
      <c r="AE75" s="2">
        <f t="shared" si="5"/>
        <v>65540.22245995392</v>
      </c>
      <c r="AF75" s="2">
        <f t="shared" si="6"/>
        <v>10.412298843088626</v>
      </c>
      <c r="AG75" s="2"/>
    </row>
    <row r="76" spans="18:33" ht="15">
      <c r="R76" s="19">
        <v>74</v>
      </c>
      <c r="S76" s="20">
        <v>14.193790347678581</v>
      </c>
      <c r="T76" s="19">
        <v>510</v>
      </c>
      <c r="X76" s="25">
        <v>71</v>
      </c>
      <c r="Y76" s="2">
        <f t="shared" si="0"/>
        <v>0.02908801217629119</v>
      </c>
      <c r="Z76" s="2">
        <f t="shared" si="8"/>
        <v>0.04363201826443679</v>
      </c>
      <c r="AA76" s="2">
        <f t="shared" si="2"/>
        <v>0.9563679817355633</v>
      </c>
      <c r="AB76" s="2">
        <f t="shared" si="7"/>
        <v>6055.503676207555</v>
      </c>
      <c r="AC76" s="2">
        <f t="shared" si="3"/>
        <v>264.2138470006521</v>
      </c>
      <c r="AD76" s="2">
        <f t="shared" si="4"/>
        <v>5803.963407178894</v>
      </c>
      <c r="AE76" s="2">
        <f t="shared" si="5"/>
        <v>59474.24153898242</v>
      </c>
      <c r="AF76" s="2">
        <f t="shared" si="6"/>
        <v>9.821518525809893</v>
      </c>
      <c r="AG76" s="2"/>
    </row>
    <row r="77" spans="18:33" ht="15">
      <c r="R77" s="19">
        <v>75</v>
      </c>
      <c r="S77" s="20">
        <v>20.281917853324835</v>
      </c>
      <c r="T77" s="19">
        <v>499</v>
      </c>
      <c r="X77" s="25">
        <v>72</v>
      </c>
      <c r="Y77" s="2">
        <f t="shared" si="0"/>
        <v>0.04383838828547622</v>
      </c>
      <c r="Z77" s="2">
        <f t="shared" si="8"/>
        <v>0.06575758242821433</v>
      </c>
      <c r="AA77" s="2">
        <f t="shared" si="2"/>
        <v>0.9342424175717856</v>
      </c>
      <c r="AB77" s="2">
        <f t="shared" si="7"/>
        <v>5791.289829206903</v>
      </c>
      <c r="AC77" s="2">
        <f t="shared" si="3"/>
        <v>380.8212183097521</v>
      </c>
      <c r="AD77" s="2">
        <f t="shared" si="4"/>
        <v>5421.067231549378</v>
      </c>
      <c r="AE77" s="2">
        <f t="shared" si="5"/>
        <v>53670.27813180352</v>
      </c>
      <c r="AF77" s="2">
        <f t="shared" si="6"/>
        <v>9.267413601220763</v>
      </c>
      <c r="AG77" s="2"/>
    </row>
    <row r="78" spans="18:33" ht="15">
      <c r="R78" s="19">
        <v>76</v>
      </c>
      <c r="S78" s="20">
        <v>20.129089703401025</v>
      </c>
      <c r="T78" s="19">
        <v>489</v>
      </c>
      <c r="X78" s="25">
        <v>73</v>
      </c>
      <c r="Y78" s="2">
        <f t="shared" si="0"/>
        <v>0.04796712252541415</v>
      </c>
      <c r="Z78" s="2">
        <f t="shared" si="8"/>
        <v>0.07195068378812122</v>
      </c>
      <c r="AA78" s="2">
        <f t="shared" si="2"/>
        <v>0.9280493162118788</v>
      </c>
      <c r="AB78" s="2">
        <f t="shared" si="7"/>
        <v>5410.468610897151</v>
      </c>
      <c r="AC78" s="2">
        <f t="shared" si="3"/>
        <v>389.2869161682165</v>
      </c>
      <c r="AD78" s="2">
        <f t="shared" si="4"/>
        <v>5037.004310470614</v>
      </c>
      <c r="AE78" s="2">
        <f t="shared" si="5"/>
        <v>48249.21090025414</v>
      </c>
      <c r="AF78" s="2">
        <f t="shared" si="6"/>
        <v>8.917750821634204</v>
      </c>
      <c r="AG78" s="2"/>
    </row>
    <row r="79" spans="18:33" ht="15">
      <c r="R79" s="19">
        <v>77</v>
      </c>
      <c r="S79" s="20">
        <v>17.23152740444945</v>
      </c>
      <c r="T79" s="19">
        <v>482</v>
      </c>
      <c r="X79" s="25">
        <v>74</v>
      </c>
      <c r="Y79" s="2">
        <f t="shared" si="0"/>
        <v>0.027830961466036433</v>
      </c>
      <c r="Z79" s="2">
        <f t="shared" si="8"/>
        <v>0.04174644219905465</v>
      </c>
      <c r="AA79" s="2">
        <f t="shared" si="2"/>
        <v>0.9582535578009453</v>
      </c>
      <c r="AB79" s="2">
        <f t="shared" si="7"/>
        <v>5021.181694728934</v>
      </c>
      <c r="AC79" s="2">
        <f t="shared" si="3"/>
        <v>209.6164713899525</v>
      </c>
      <c r="AD79" s="2">
        <f t="shared" si="4"/>
        <v>4820.193830201802</v>
      </c>
      <c r="AE79" s="2">
        <f t="shared" si="5"/>
        <v>43212.20658978353</v>
      </c>
      <c r="AF79" s="2">
        <f t="shared" si="6"/>
        <v>8.605983455079157</v>
      </c>
      <c r="AG79" s="2"/>
    </row>
    <row r="80" spans="18:33" ht="15">
      <c r="R80" s="19">
        <v>78</v>
      </c>
      <c r="S80" s="20">
        <v>32.33399090239705</v>
      </c>
      <c r="T80" s="19">
        <v>453</v>
      </c>
      <c r="X80" s="25">
        <v>75</v>
      </c>
      <c r="Y80" s="2">
        <f t="shared" si="0"/>
        <v>0.040645125958566806</v>
      </c>
      <c r="Z80" s="2">
        <f t="shared" si="8"/>
        <v>0.060967688937850206</v>
      </c>
      <c r="AA80" s="2">
        <f t="shared" si="2"/>
        <v>0.9390323110621498</v>
      </c>
      <c r="AB80" s="2">
        <f t="shared" si="7"/>
        <v>4811.565223338982</v>
      </c>
      <c r="AC80" s="2">
        <f t="shared" si="3"/>
        <v>293.35001184070916</v>
      </c>
      <c r="AD80" s="2">
        <f t="shared" si="4"/>
        <v>4528.7024911002</v>
      </c>
      <c r="AE80" s="2">
        <f t="shared" si="5"/>
        <v>38392.012759581725</v>
      </c>
      <c r="AF80" s="2">
        <f t="shared" si="6"/>
        <v>7.97911094987498</v>
      </c>
      <c r="AG80" s="2"/>
    </row>
    <row r="81" spans="18:33" ht="15">
      <c r="R81" s="19">
        <v>79</v>
      </c>
      <c r="S81" s="20">
        <v>23.299560379661635</v>
      </c>
      <c r="T81" s="19">
        <v>426</v>
      </c>
      <c r="X81" s="25">
        <v>76</v>
      </c>
      <c r="Y81" s="2">
        <f t="shared" si="0"/>
        <v>0.04116378262454198</v>
      </c>
      <c r="Z81" s="2">
        <f t="shared" si="8"/>
        <v>0.06174567393681296</v>
      </c>
      <c r="AA81" s="2">
        <f t="shared" si="2"/>
        <v>0.938254326063187</v>
      </c>
      <c r="AB81" s="2">
        <f t="shared" si="7"/>
        <v>4518.215211498273</v>
      </c>
      <c r="AC81" s="2">
        <f t="shared" si="3"/>
        <v>278.980243225521</v>
      </c>
      <c r="AD81" s="2">
        <f t="shared" si="4"/>
        <v>4259.1478703619405</v>
      </c>
      <c r="AE81" s="2">
        <f t="shared" si="5"/>
        <v>33863.310268481524</v>
      </c>
      <c r="AF81" s="2">
        <f t="shared" si="6"/>
        <v>7.494842251494303</v>
      </c>
      <c r="AG81" s="2"/>
    </row>
    <row r="82" spans="18:33" ht="15">
      <c r="R82" s="19">
        <v>80</v>
      </c>
      <c r="S82" s="20">
        <v>31.37633742844908</v>
      </c>
      <c r="T82" s="19">
        <v>375</v>
      </c>
      <c r="X82" s="25">
        <v>77</v>
      </c>
      <c r="Y82" s="2">
        <f t="shared" si="0"/>
        <v>0.03575005685570426</v>
      </c>
      <c r="Z82" s="2">
        <f t="shared" si="8"/>
        <v>0.05362508528355639</v>
      </c>
      <c r="AA82" s="2">
        <f t="shared" si="2"/>
        <v>0.9463749147164436</v>
      </c>
      <c r="AB82" s="2">
        <f t="shared" si="7"/>
        <v>4239.234968272752</v>
      </c>
      <c r="AC82" s="2">
        <f t="shared" si="3"/>
        <v>227.32933671066075</v>
      </c>
      <c r="AD82" s="2">
        <f t="shared" si="4"/>
        <v>4024.3391376812424</v>
      </c>
      <c r="AE82" s="2">
        <f t="shared" si="5"/>
        <v>29604.16239811958</v>
      </c>
      <c r="AF82" s="2">
        <f t="shared" si="6"/>
        <v>6.983373797320228</v>
      </c>
      <c r="AG82" s="2"/>
    </row>
    <row r="83" spans="18:33" ht="15">
      <c r="R83" s="19">
        <v>81</v>
      </c>
      <c r="S83" s="20">
        <v>22.21654793551704</v>
      </c>
      <c r="T83" s="19">
        <v>328</v>
      </c>
      <c r="X83" s="25">
        <v>78</v>
      </c>
      <c r="Y83" s="2">
        <f t="shared" si="0"/>
        <v>0.07137746336069989</v>
      </c>
      <c r="Z83" s="2">
        <f t="shared" si="8"/>
        <v>0.10706619504104983</v>
      </c>
      <c r="AA83" s="2">
        <f t="shared" si="2"/>
        <v>0.8929338049589501</v>
      </c>
      <c r="AB83" s="2">
        <f t="shared" si="7"/>
        <v>4011.905631562091</v>
      </c>
      <c r="AC83" s="2">
        <f t="shared" si="3"/>
        <v>429.5394708351132</v>
      </c>
      <c r="AD83" s="2">
        <f t="shared" si="4"/>
        <v>3618.305828395671</v>
      </c>
      <c r="AE83" s="2">
        <f t="shared" si="5"/>
        <v>25579.823260438337</v>
      </c>
      <c r="AF83" s="2">
        <f t="shared" si="6"/>
        <v>6.375978302978797</v>
      </c>
      <c r="AG83" s="2"/>
    </row>
    <row r="84" spans="18:33" ht="15">
      <c r="R84" s="19">
        <v>82</v>
      </c>
      <c r="S84" s="20">
        <v>18.184400714698715</v>
      </c>
      <c r="T84" s="19">
        <v>293</v>
      </c>
      <c r="X84" s="25">
        <v>79</v>
      </c>
      <c r="Y84" s="2">
        <f t="shared" si="0"/>
        <v>0.054693803708125904</v>
      </c>
      <c r="Z84" s="2">
        <f t="shared" si="8"/>
        <v>0.08204070556218886</v>
      </c>
      <c r="AA84" s="2">
        <f t="shared" si="2"/>
        <v>0.9179592944378111</v>
      </c>
      <c r="AB84" s="2">
        <f t="shared" si="7"/>
        <v>3582.366160726978</v>
      </c>
      <c r="AC84" s="2">
        <f t="shared" si="3"/>
        <v>293.8998474081509</v>
      </c>
      <c r="AD84" s="2">
        <f t="shared" si="4"/>
        <v>3308.373142734023</v>
      </c>
      <c r="AE84" s="2">
        <f t="shared" si="5"/>
        <v>21961.517432042667</v>
      </c>
      <c r="AF84" s="2">
        <f t="shared" si="6"/>
        <v>6.130450223878277</v>
      </c>
      <c r="AG84" s="2"/>
    </row>
    <row r="85" spans="18:33" ht="15">
      <c r="R85" s="19">
        <v>83</v>
      </c>
      <c r="S85" s="20">
        <v>20.19490972897941</v>
      </c>
      <c r="T85" s="19">
        <v>250</v>
      </c>
      <c r="X85" s="25">
        <v>80</v>
      </c>
      <c r="Y85" s="2">
        <f t="shared" si="0"/>
        <v>0.08367023314253089</v>
      </c>
      <c r="Z85" s="2">
        <f t="shared" si="8"/>
        <v>0.12550534971379634</v>
      </c>
      <c r="AA85" s="2">
        <f t="shared" si="2"/>
        <v>0.8744946502862037</v>
      </c>
      <c r="AB85" s="2">
        <f t="shared" si="7"/>
        <v>3288.466313318827</v>
      </c>
      <c r="AC85" s="2">
        <f t="shared" si="3"/>
        <v>412.7201146751181</v>
      </c>
      <c r="AD85" s="2">
        <f t="shared" si="4"/>
        <v>2901.3607650200524</v>
      </c>
      <c r="AE85" s="2">
        <f t="shared" si="5"/>
        <v>18653.144289308642</v>
      </c>
      <c r="AF85" s="2">
        <f t="shared" si="6"/>
        <v>5.672292951203531</v>
      </c>
      <c r="AG85" s="2"/>
    </row>
    <row r="86" spans="18:33" ht="15">
      <c r="R86" s="19">
        <v>84</v>
      </c>
      <c r="S86" s="20">
        <v>28.19828822378426</v>
      </c>
      <c r="T86" s="19">
        <v>228</v>
      </c>
      <c r="X86" s="25">
        <v>81</v>
      </c>
      <c r="Y86" s="2">
        <f t="shared" si="0"/>
        <v>0.0677333778521861</v>
      </c>
      <c r="Z86" s="2">
        <f t="shared" si="8"/>
        <v>0.10160006677827915</v>
      </c>
      <c r="AA86" s="2">
        <f t="shared" si="2"/>
        <v>0.8983999332217208</v>
      </c>
      <c r="AB86" s="2">
        <f t="shared" si="7"/>
        <v>2875.746198643709</v>
      </c>
      <c r="AC86" s="2">
        <f t="shared" si="3"/>
        <v>292.1760058195832</v>
      </c>
      <c r="AD86" s="2">
        <f t="shared" si="4"/>
        <v>2607.1720650741267</v>
      </c>
      <c r="AE86" s="2">
        <f t="shared" si="5"/>
        <v>15751.78352428859</v>
      </c>
      <c r="AF86" s="2">
        <f t="shared" si="6"/>
        <v>5.477459565700763</v>
      </c>
      <c r="AG86" s="2"/>
    </row>
    <row r="87" spans="18:33" ht="15">
      <c r="R87" s="19">
        <v>85</v>
      </c>
      <c r="S87" s="20">
        <v>13.119561690073882</v>
      </c>
      <c r="T87" s="19">
        <v>197</v>
      </c>
      <c r="X87" s="25">
        <v>82</v>
      </c>
      <c r="Y87" s="2">
        <f t="shared" si="0"/>
        <v>0.062062801074057046</v>
      </c>
      <c r="Z87" s="2">
        <f t="shared" si="8"/>
        <v>0.09309420161108557</v>
      </c>
      <c r="AA87" s="2">
        <f t="shared" si="2"/>
        <v>0.9069057983889144</v>
      </c>
      <c r="AB87" s="2">
        <f t="shared" si="7"/>
        <v>2583.5701928241256</v>
      </c>
      <c r="AC87" s="2">
        <f t="shared" si="3"/>
        <v>240.51540440716053</v>
      </c>
      <c r="AD87" s="2">
        <f t="shared" si="4"/>
        <v>2372.800940591233</v>
      </c>
      <c r="AE87" s="2">
        <f t="shared" si="5"/>
        <v>13144.611459214464</v>
      </c>
      <c r="AF87" s="2">
        <f t="shared" si="6"/>
        <v>5.087770208730409</v>
      </c>
      <c r="AG87" s="2"/>
    </row>
    <row r="88" spans="18:33" ht="15">
      <c r="R88" s="19">
        <v>86</v>
      </c>
      <c r="S88" s="20">
        <v>20.22098178962321</v>
      </c>
      <c r="T88" s="19">
        <v>171</v>
      </c>
      <c r="X88" s="25">
        <v>83</v>
      </c>
      <c r="Y88" s="2">
        <f t="shared" si="0"/>
        <v>0.08077963891591765</v>
      </c>
      <c r="Z88" s="2">
        <f t="shared" si="8"/>
        <v>0.12116945837387647</v>
      </c>
      <c r="AA88" s="2">
        <f t="shared" si="2"/>
        <v>0.8788305416261235</v>
      </c>
      <c r="AB88" s="2">
        <f t="shared" si="7"/>
        <v>2343.054788416965</v>
      </c>
      <c r="AC88" s="2">
        <f t="shared" si="3"/>
        <v>283.90667965280136</v>
      </c>
      <c r="AD88" s="2">
        <f t="shared" si="4"/>
        <v>2078.0553737282703</v>
      </c>
      <c r="AE88" s="2">
        <f t="shared" si="5"/>
        <v>10771.810518623231</v>
      </c>
      <c r="AF88" s="2">
        <f t="shared" si="6"/>
        <v>4.597336166390277</v>
      </c>
      <c r="AG88" s="2"/>
    </row>
    <row r="89" spans="18:33" ht="15">
      <c r="R89" s="19">
        <v>87</v>
      </c>
      <c r="S89" s="20">
        <v>24.1821051881319</v>
      </c>
      <c r="T89" s="19">
        <v>152</v>
      </c>
      <c r="X89" s="25">
        <v>84</v>
      </c>
      <c r="Y89" s="2">
        <f t="shared" si="0"/>
        <v>0.12367670273589587</v>
      </c>
      <c r="Z89" s="2">
        <f t="shared" si="8"/>
        <v>0.1855150541038438</v>
      </c>
      <c r="AA89" s="2">
        <f t="shared" si="2"/>
        <v>0.8144849458961562</v>
      </c>
      <c r="AB89" s="2">
        <f t="shared" si="7"/>
        <v>2059.1481087641637</v>
      </c>
      <c r="AC89" s="2">
        <f t="shared" si="3"/>
        <v>382.0029728052116</v>
      </c>
      <c r="AD89" s="2">
        <f t="shared" si="4"/>
        <v>1722.3175052962392</v>
      </c>
      <c r="AE89" s="2">
        <f t="shared" si="5"/>
        <v>8693.755144894962</v>
      </c>
      <c r="AF89" s="2">
        <f t="shared" si="6"/>
        <v>4.222015457699486</v>
      </c>
      <c r="AG89" s="2"/>
    </row>
    <row r="90" spans="18:33" ht="15">
      <c r="R90" s="19">
        <v>88</v>
      </c>
      <c r="S90" s="20">
        <v>21.247811260256775</v>
      </c>
      <c r="T90" s="19">
        <v>129</v>
      </c>
      <c r="X90" s="25">
        <v>85</v>
      </c>
      <c r="Y90" s="2">
        <f t="shared" si="0"/>
        <v>0.06659675984809077</v>
      </c>
      <c r="Z90" s="2">
        <f t="shared" si="8"/>
        <v>0.09989513977213615</v>
      </c>
      <c r="AA90" s="2">
        <f t="shared" si="2"/>
        <v>0.9001048602278638</v>
      </c>
      <c r="AB90" s="2">
        <f t="shared" si="7"/>
        <v>1677.145135958952</v>
      </c>
      <c r="AC90" s="2">
        <f t="shared" si="3"/>
        <v>167.5386477747777</v>
      </c>
      <c r="AD90" s="2">
        <f t="shared" si="4"/>
        <v>1536.260680312905</v>
      </c>
      <c r="AE90" s="2">
        <f t="shared" si="5"/>
        <v>6971.437639598723</v>
      </c>
      <c r="AF90" s="2">
        <f t="shared" si="6"/>
        <v>4.1567288901402195</v>
      </c>
      <c r="AG90" s="2"/>
    </row>
    <row r="91" spans="18:33" ht="15">
      <c r="R91" s="19">
        <v>89</v>
      </c>
      <c r="S91" s="20">
        <v>10.118381360199157</v>
      </c>
      <c r="T91" s="19">
        <v>113</v>
      </c>
      <c r="X91" s="25">
        <v>86</v>
      </c>
      <c r="Y91" s="2">
        <f t="shared" si="0"/>
        <v>0.11825135549487258</v>
      </c>
      <c r="Z91" s="2">
        <f t="shared" si="8"/>
        <v>0.17737703324230886</v>
      </c>
      <c r="AA91" s="2">
        <f t="shared" si="2"/>
        <v>0.8226229667576912</v>
      </c>
      <c r="AB91" s="2">
        <f t="shared" si="7"/>
        <v>1509.6064881841744</v>
      </c>
      <c r="AC91" s="2">
        <f t="shared" si="3"/>
        <v>267.76952023744934</v>
      </c>
      <c r="AD91" s="2">
        <f t="shared" si="4"/>
        <v>1285.941744902189</v>
      </c>
      <c r="AE91" s="2">
        <f t="shared" si="5"/>
        <v>5435.176959285818</v>
      </c>
      <c r="AF91" s="2">
        <f t="shared" si="6"/>
        <v>3.6003932162636003</v>
      </c>
      <c r="AG91" s="2"/>
    </row>
    <row r="92" spans="18:33" ht="15">
      <c r="R92" s="19">
        <v>90</v>
      </c>
      <c r="S92" s="20">
        <v>9.111862023386843</v>
      </c>
      <c r="T92" s="19">
        <v>93</v>
      </c>
      <c r="X92" s="25">
        <v>87</v>
      </c>
      <c r="Y92" s="2">
        <f t="shared" si="0"/>
        <v>0.15909279729034145</v>
      </c>
      <c r="Z92" s="2">
        <f t="shared" si="8"/>
        <v>0.2386391959355122</v>
      </c>
      <c r="AA92" s="2">
        <f t="shared" si="2"/>
        <v>0.7613608040644878</v>
      </c>
      <c r="AB92" s="2">
        <f t="shared" si="7"/>
        <v>1241.836967946725</v>
      </c>
      <c r="AC92" s="2">
        <f t="shared" si="3"/>
        <v>296.3509755138009</v>
      </c>
      <c r="AD92" s="2">
        <f t="shared" si="4"/>
        <v>972.0222064746558</v>
      </c>
      <c r="AE92" s="2">
        <f t="shared" si="5"/>
        <v>4149.235214383629</v>
      </c>
      <c r="AF92" s="2">
        <f t="shared" si="6"/>
        <v>3.3412076798164954</v>
      </c>
      <c r="AG92" s="2"/>
    </row>
    <row r="93" spans="18:33" ht="15">
      <c r="R93" s="19">
        <v>91</v>
      </c>
      <c r="S93" s="20">
        <v>10.12024421511874</v>
      </c>
      <c r="T93" s="19">
        <v>70</v>
      </c>
      <c r="X93" s="25">
        <v>88</v>
      </c>
      <c r="Y93" s="2">
        <f t="shared" si="0"/>
        <v>0.16471171519578895</v>
      </c>
      <c r="Z93" s="2">
        <f t="shared" si="8"/>
        <v>0.2470675727936834</v>
      </c>
      <c r="AA93" s="2">
        <f t="shared" si="2"/>
        <v>0.7529324272063166</v>
      </c>
      <c r="AB93" s="2">
        <f t="shared" si="7"/>
        <v>945.4859924329241</v>
      </c>
      <c r="AC93" s="2">
        <f t="shared" si="3"/>
        <v>233.59892926082944</v>
      </c>
      <c r="AD93" s="2">
        <f t="shared" si="4"/>
        <v>734.7743880348429</v>
      </c>
      <c r="AE93" s="2">
        <f t="shared" si="5"/>
        <v>3177.2130079089734</v>
      </c>
      <c r="AF93" s="2">
        <f t="shared" si="6"/>
        <v>3.360401987271509</v>
      </c>
      <c r="AG93" s="2"/>
    </row>
    <row r="94" spans="18:33" ht="15">
      <c r="R94" s="19">
        <v>92</v>
      </c>
      <c r="S94" s="20">
        <v>17.16329276073265</v>
      </c>
      <c r="T94" s="19">
        <v>57</v>
      </c>
      <c r="X94" s="25">
        <v>89</v>
      </c>
      <c r="Y94" s="2">
        <f t="shared" si="0"/>
        <v>0.08954319787786864</v>
      </c>
      <c r="Z94" s="2">
        <f t="shared" si="8"/>
        <v>0.13431479681680297</v>
      </c>
      <c r="AA94" s="2">
        <f t="shared" si="2"/>
        <v>0.865685203183197</v>
      </c>
      <c r="AB94" s="2">
        <f t="shared" si="7"/>
        <v>711.8870631720947</v>
      </c>
      <c r="AC94" s="2">
        <f t="shared" si="3"/>
        <v>95.6169662464705</v>
      </c>
      <c r="AD94" s="2">
        <f t="shared" si="4"/>
        <v>630.0939119188106</v>
      </c>
      <c r="AE94" s="2">
        <f t="shared" si="5"/>
        <v>2442.4386198741304</v>
      </c>
      <c r="AF94" s="2">
        <f t="shared" si="6"/>
        <v>3.4309355320925174</v>
      </c>
      <c r="AG94" s="2"/>
    </row>
    <row r="95" spans="18:33" ht="15">
      <c r="R95" s="19">
        <v>93</v>
      </c>
      <c r="S95" s="20">
        <v>17.3191950806195</v>
      </c>
      <c r="T95" s="19">
        <v>46</v>
      </c>
      <c r="X95" s="25">
        <v>90</v>
      </c>
      <c r="Y95" s="2">
        <f t="shared" si="0"/>
        <v>0.0979770110041596</v>
      </c>
      <c r="Z95" s="2">
        <f t="shared" si="8"/>
        <v>0.1469655165062394</v>
      </c>
      <c r="AA95" s="2">
        <f t="shared" si="2"/>
        <v>0.8530344834937607</v>
      </c>
      <c r="AB95" s="2">
        <f t="shared" si="7"/>
        <v>616.2700969256242</v>
      </c>
      <c r="AC95" s="2">
        <f t="shared" si="3"/>
        <v>90.57045310202454</v>
      </c>
      <c r="AD95" s="2">
        <f t="shared" si="4"/>
        <v>552.9713491229375</v>
      </c>
      <c r="AE95" s="2">
        <f t="shared" si="5"/>
        <v>1812.34470795532</v>
      </c>
      <c r="AF95" s="2">
        <f t="shared" si="6"/>
        <v>2.9408285701294483</v>
      </c>
      <c r="AG95" s="2"/>
    </row>
    <row r="96" spans="18:33" ht="15">
      <c r="R96" s="19">
        <v>94</v>
      </c>
      <c r="S96" s="20">
        <v>8.107534406260164</v>
      </c>
      <c r="T96" s="19">
        <v>39</v>
      </c>
      <c r="X96" s="25">
        <v>91</v>
      </c>
      <c r="Y96" s="2">
        <f t="shared" si="0"/>
        <v>0.14457491735883915</v>
      </c>
      <c r="Z96" s="2">
        <f t="shared" si="8"/>
        <v>0.21686237603825873</v>
      </c>
      <c r="AA96" s="2">
        <f t="shared" si="2"/>
        <v>0.7831376239617412</v>
      </c>
      <c r="AB96" s="2">
        <f t="shared" si="7"/>
        <v>525.6996438235997</v>
      </c>
      <c r="AC96" s="2">
        <f t="shared" si="3"/>
        <v>114.00447384205216</v>
      </c>
      <c r="AD96" s="2">
        <f t="shared" si="4"/>
        <v>454.61833786271893</v>
      </c>
      <c r="AE96" s="2">
        <f t="shared" si="5"/>
        <v>1259.3733588323826</v>
      </c>
      <c r="AF96" s="2">
        <f t="shared" si="6"/>
        <v>2.3956138712069768</v>
      </c>
      <c r="AG96" s="2"/>
    </row>
    <row r="97" spans="18:33" ht="15">
      <c r="R97" s="19">
        <v>95</v>
      </c>
      <c r="S97" s="20">
        <v>23</v>
      </c>
      <c r="T97" s="19">
        <v>119</v>
      </c>
      <c r="X97" s="25">
        <v>92</v>
      </c>
      <c r="Y97" s="2">
        <f t="shared" si="0"/>
        <v>0.3011103993110991</v>
      </c>
      <c r="Z97" s="2">
        <f t="shared" si="8"/>
        <v>0.4516655989666487</v>
      </c>
      <c r="AA97" s="2">
        <f t="shared" si="2"/>
        <v>0.5483344010333513</v>
      </c>
      <c r="AB97" s="2">
        <f t="shared" si="7"/>
        <v>411.6951699815475</v>
      </c>
      <c r="AC97" s="2">
        <f t="shared" si="3"/>
        <v>185.9485455413919</v>
      </c>
      <c r="AD97" s="2">
        <f t="shared" si="4"/>
        <v>264.4026303573574</v>
      </c>
      <c r="AE97" s="2">
        <f t="shared" si="5"/>
        <v>804.7550209696635</v>
      </c>
      <c r="AF97" s="2">
        <f t="shared" si="6"/>
        <v>1.9547351527241217</v>
      </c>
      <c r="AG97" s="2"/>
    </row>
    <row r="98" spans="24:33" ht="15">
      <c r="X98" s="25">
        <v>93</v>
      </c>
      <c r="Y98" s="2">
        <f t="shared" si="0"/>
        <v>0.37650424088303264</v>
      </c>
      <c r="Z98" s="2">
        <f t="shared" si="8"/>
        <v>0.564756361324549</v>
      </c>
      <c r="AA98" s="2">
        <f t="shared" si="2"/>
        <v>0.435243638675451</v>
      </c>
      <c r="AB98" s="2">
        <f t="shared" si="7"/>
        <v>225.7466244401556</v>
      </c>
      <c r="AC98" s="2">
        <f t="shared" si="3"/>
        <v>127.49184220012178</v>
      </c>
      <c r="AD98" s="2">
        <f t="shared" si="4"/>
        <v>122.89606266526745</v>
      </c>
      <c r="AE98" s="2">
        <f t="shared" si="5"/>
        <v>540.3523906123062</v>
      </c>
      <c r="AF98" s="2">
        <f t="shared" si="6"/>
        <v>2.393623346317416</v>
      </c>
      <c r="AG98" s="2"/>
    </row>
    <row r="99" spans="24:33" ht="15">
      <c r="X99" s="25">
        <v>94</v>
      </c>
      <c r="Y99" s="2">
        <f t="shared" si="0"/>
        <v>0.20788549759641448</v>
      </c>
      <c r="Z99" s="2">
        <f t="shared" si="8"/>
        <v>0.3118282463946217</v>
      </c>
      <c r="AA99" s="2">
        <f t="shared" si="2"/>
        <v>0.6881717536053783</v>
      </c>
      <c r="AB99" s="2">
        <f t="shared" si="7"/>
        <v>98.25478224003383</v>
      </c>
      <c r="AC99" s="2">
        <f t="shared" si="3"/>
        <v>30.638616445795165</v>
      </c>
      <c r="AD99" s="2">
        <f t="shared" si="4"/>
        <v>67.61616579423867</v>
      </c>
      <c r="AE99" s="2">
        <f t="shared" si="5"/>
        <v>417.45632794703874</v>
      </c>
      <c r="AF99" s="2">
        <f t="shared" si="6"/>
        <v>4.248712565737553</v>
      </c>
      <c r="AG99" s="2"/>
    </row>
    <row r="100" spans="24:33" ht="15">
      <c r="X100" s="25">
        <v>95</v>
      </c>
      <c r="Y100" s="2">
        <f t="shared" si="0"/>
        <v>0.19327731092436976</v>
      </c>
      <c r="Z100" s="2">
        <v>1</v>
      </c>
      <c r="AA100" s="2">
        <f t="shared" si="2"/>
        <v>0</v>
      </c>
      <c r="AB100" s="2">
        <f t="shared" si="7"/>
        <v>67.61616579423867</v>
      </c>
      <c r="AC100" s="2">
        <f t="shared" si="3"/>
        <v>67.61616579423867</v>
      </c>
      <c r="AD100" s="2">
        <f>AB100/Y100</f>
        <v>349.8401621528001</v>
      </c>
      <c r="AE100" s="2">
        <f>AD100</f>
        <v>349.8401621528001</v>
      </c>
      <c r="AF100" s="2">
        <f t="shared" si="6"/>
        <v>5.173913043478261</v>
      </c>
      <c r="AG100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A4" sqref="A4"/>
    </sheetView>
  </sheetViews>
  <sheetFormatPr defaultColWidth="11.421875" defaultRowHeight="15"/>
  <cols>
    <col min="1" max="12" width="11.421875" style="0" customWidth="1"/>
    <col min="13" max="13" width="10.57421875" style="0" customWidth="1"/>
    <col min="14" max="14" width="12.00390625" style="0" customWidth="1"/>
    <col min="15" max="16384" width="10.57421875" style="0" customWidth="1"/>
  </cols>
  <sheetData>
    <row r="1" spans="1:15" ht="13.5" customHeight="1">
      <c r="A1" s="2" t="s">
        <v>90</v>
      </c>
      <c r="B1" s="2"/>
      <c r="C1" s="5"/>
      <c r="D1" s="5" t="s">
        <v>91</v>
      </c>
      <c r="E1" s="5"/>
      <c r="F1" s="5"/>
      <c r="G1" s="21" t="s">
        <v>92</v>
      </c>
      <c r="H1" s="21"/>
      <c r="I1" s="33"/>
      <c r="J1" s="33" t="s">
        <v>93</v>
      </c>
      <c r="M1" s="19"/>
      <c r="N1" s="19" t="s">
        <v>94</v>
      </c>
      <c r="O1" s="2" t="s">
        <v>95</v>
      </c>
    </row>
    <row r="2" spans="1:16" ht="15">
      <c r="A2" s="2"/>
      <c r="B2" s="2"/>
      <c r="C2" s="5"/>
      <c r="D2" s="2"/>
      <c r="E2" s="2"/>
      <c r="F2" s="5"/>
      <c r="G2" s="21"/>
      <c r="H2" s="21"/>
      <c r="I2" s="33"/>
      <c r="J2" s="21"/>
      <c r="K2" s="2"/>
      <c r="M2" s="19" t="s">
        <v>96</v>
      </c>
      <c r="N2" s="19"/>
      <c r="O2" s="2"/>
      <c r="P2" s="2"/>
    </row>
    <row r="3" spans="1:19" ht="15">
      <c r="A3" s="15">
        <v>1306</v>
      </c>
      <c r="B3" s="2"/>
      <c r="C3" s="5"/>
      <c r="D3" s="15">
        <v>93197</v>
      </c>
      <c r="E3" s="2"/>
      <c r="F3" s="5"/>
      <c r="G3" s="21">
        <v>49389</v>
      </c>
      <c r="H3" s="21"/>
      <c r="I3" s="33"/>
      <c r="J3" s="34">
        <f>SUM(O8:O42)</f>
        <v>22791</v>
      </c>
      <c r="K3" s="2"/>
      <c r="M3" s="19"/>
      <c r="N3" s="19"/>
      <c r="O3" s="15"/>
      <c r="P3" s="2" t="s">
        <v>97</v>
      </c>
      <c r="R3" t="s">
        <v>98</v>
      </c>
      <c r="S3" t="s">
        <v>99</v>
      </c>
    </row>
    <row r="4" spans="13:19" ht="15">
      <c r="M4" s="19" t="s">
        <v>100</v>
      </c>
      <c r="N4" s="19">
        <v>1</v>
      </c>
      <c r="O4" s="15">
        <v>914</v>
      </c>
      <c r="P4" s="2">
        <f aca="true" t="shared" si="0" ref="P4:P45">(N4/O4)</f>
        <v>0.0010940919037199124</v>
      </c>
      <c r="R4" s="8">
        <f>SUM(P4:P46)</f>
        <v>1.9530251878565945</v>
      </c>
      <c r="S4" s="8">
        <f>R4*0.4878</f>
        <v>0.9526856866364468</v>
      </c>
    </row>
    <row r="5" spans="13:16" ht="15">
      <c r="M5" s="19" t="s">
        <v>101</v>
      </c>
      <c r="N5" s="19">
        <v>1</v>
      </c>
      <c r="O5" s="15">
        <v>898</v>
      </c>
      <c r="P5" s="2">
        <f t="shared" si="0"/>
        <v>0.0011135857461024498</v>
      </c>
    </row>
    <row r="6" spans="1:16" ht="15">
      <c r="A6" t="s">
        <v>102</v>
      </c>
      <c r="M6" s="19" t="s">
        <v>103</v>
      </c>
      <c r="N6" s="19">
        <v>2</v>
      </c>
      <c r="O6" s="15">
        <v>892</v>
      </c>
      <c r="P6" s="2">
        <f t="shared" si="0"/>
        <v>0.002242152466367713</v>
      </c>
    </row>
    <row r="7" spans="13:16" ht="15">
      <c r="M7" s="19" t="s">
        <v>104</v>
      </c>
      <c r="N7" s="19">
        <v>3</v>
      </c>
      <c r="O7" s="15">
        <v>882</v>
      </c>
      <c r="P7" s="2">
        <f t="shared" si="0"/>
        <v>0.003401360544217687</v>
      </c>
    </row>
    <row r="8" spans="1:16" ht="15">
      <c r="A8" s="19"/>
      <c r="B8" s="19"/>
      <c r="C8" s="18"/>
      <c r="D8" s="18"/>
      <c r="E8" s="18"/>
      <c r="F8" s="18"/>
      <c r="M8" s="19" t="s">
        <v>105</v>
      </c>
      <c r="N8" s="19">
        <v>13</v>
      </c>
      <c r="O8" s="15">
        <v>868</v>
      </c>
      <c r="P8" s="2">
        <f t="shared" si="0"/>
        <v>0.014976958525345621</v>
      </c>
    </row>
    <row r="9" spans="1:16" ht="15">
      <c r="A9" s="35">
        <f>(A3/D3)*1000</f>
        <v>14.013326609225619</v>
      </c>
      <c r="B9" s="19"/>
      <c r="C9" s="18"/>
      <c r="D9" s="18"/>
      <c r="E9" s="18"/>
      <c r="F9" s="18"/>
      <c r="M9" s="19" t="s">
        <v>106</v>
      </c>
      <c r="N9" s="19">
        <v>46</v>
      </c>
      <c r="O9" s="15">
        <v>844</v>
      </c>
      <c r="P9" s="2">
        <f t="shared" si="0"/>
        <v>0.054502369668246446</v>
      </c>
    </row>
    <row r="10" spans="13:16" ht="15">
      <c r="M10" s="19" t="s">
        <v>107</v>
      </c>
      <c r="N10" s="19">
        <v>57</v>
      </c>
      <c r="O10" s="15">
        <v>809</v>
      </c>
      <c r="P10" s="2">
        <f t="shared" si="0"/>
        <v>0.07045735475896168</v>
      </c>
    </row>
    <row r="11" spans="1:16" ht="15">
      <c r="A11" t="s">
        <v>108</v>
      </c>
      <c r="M11" s="19" t="s">
        <v>109</v>
      </c>
      <c r="N11" s="19">
        <v>48</v>
      </c>
      <c r="O11" s="15">
        <v>780</v>
      </c>
      <c r="P11" s="2">
        <f t="shared" si="0"/>
        <v>0.06153846153846154</v>
      </c>
    </row>
    <row r="12" spans="13:16" ht="15">
      <c r="M12" s="19" t="s">
        <v>110</v>
      </c>
      <c r="N12" s="19">
        <v>68</v>
      </c>
      <c r="O12" s="15">
        <v>743</v>
      </c>
      <c r="P12" s="2">
        <f t="shared" si="0"/>
        <v>0.09152086137281291</v>
      </c>
    </row>
    <row r="13" spans="1:16" ht="15">
      <c r="A13" s="2"/>
      <c r="B13" s="2"/>
      <c r="M13" s="19" t="s">
        <v>111</v>
      </c>
      <c r="N13" s="19">
        <v>62</v>
      </c>
      <c r="O13" s="15">
        <v>722</v>
      </c>
      <c r="P13" s="2">
        <f t="shared" si="0"/>
        <v>0.08587257617728533</v>
      </c>
    </row>
    <row r="14" spans="1:16" ht="15">
      <c r="A14" s="17">
        <f>(A3/G3)*1000</f>
        <v>26.443135111057117</v>
      </c>
      <c r="B14" s="2"/>
      <c r="M14" s="19" t="s">
        <v>112</v>
      </c>
      <c r="N14" s="19">
        <v>60</v>
      </c>
      <c r="O14" s="15">
        <v>704</v>
      </c>
      <c r="P14" s="2">
        <f t="shared" si="0"/>
        <v>0.08522727272727272</v>
      </c>
    </row>
    <row r="15" spans="13:16" ht="15">
      <c r="M15" s="19" t="s">
        <v>113</v>
      </c>
      <c r="N15" s="19">
        <v>58</v>
      </c>
      <c r="O15" s="15">
        <v>698</v>
      </c>
      <c r="P15" s="2">
        <f t="shared" si="0"/>
        <v>0.0830945558739255</v>
      </c>
    </row>
    <row r="16" spans="13:16" ht="15">
      <c r="M16" s="19" t="s">
        <v>114</v>
      </c>
      <c r="N16" s="19">
        <v>63</v>
      </c>
      <c r="O16" s="15">
        <v>699</v>
      </c>
      <c r="P16" s="2">
        <f t="shared" si="0"/>
        <v>0.09012875536480687</v>
      </c>
    </row>
    <row r="17" spans="1:16" ht="15">
      <c r="A17" t="s">
        <v>115</v>
      </c>
      <c r="M17" s="19" t="s">
        <v>116</v>
      </c>
      <c r="N17" s="19">
        <v>56</v>
      </c>
      <c r="O17" s="15">
        <v>686</v>
      </c>
      <c r="P17" s="2">
        <f t="shared" si="0"/>
        <v>0.08163265306122448</v>
      </c>
    </row>
    <row r="18" spans="13:16" ht="15">
      <c r="M18" s="19" t="s">
        <v>117</v>
      </c>
      <c r="N18" s="19">
        <v>63</v>
      </c>
      <c r="O18" s="15">
        <v>664</v>
      </c>
      <c r="P18" s="2">
        <f t="shared" si="0"/>
        <v>0.09487951807228916</v>
      </c>
    </row>
    <row r="19" spans="13:16" ht="15">
      <c r="M19" s="19" t="s">
        <v>118</v>
      </c>
      <c r="N19" s="19">
        <v>69</v>
      </c>
      <c r="O19" s="15">
        <v>644</v>
      </c>
      <c r="P19" s="2">
        <f t="shared" si="0"/>
        <v>0.10714285714285714</v>
      </c>
    </row>
    <row r="20" spans="1:16" ht="15">
      <c r="A20" s="2"/>
      <c r="B20" s="2"/>
      <c r="M20" s="19" t="s">
        <v>119</v>
      </c>
      <c r="N20" s="19">
        <v>47</v>
      </c>
      <c r="O20" s="15">
        <v>615</v>
      </c>
      <c r="P20" s="2">
        <f t="shared" si="0"/>
        <v>0.07642276422764227</v>
      </c>
    </row>
    <row r="21" spans="1:16" ht="15">
      <c r="A21" s="17">
        <f>(A3/J3)*1000</f>
        <v>57.30332148655171</v>
      </c>
      <c r="B21" s="2"/>
      <c r="M21" s="19" t="s">
        <v>120</v>
      </c>
      <c r="N21" s="19">
        <v>54</v>
      </c>
      <c r="O21" s="15">
        <v>587</v>
      </c>
      <c r="P21" s="2">
        <f t="shared" si="0"/>
        <v>0.0919931856899489</v>
      </c>
    </row>
    <row r="22" spans="13:16" ht="15">
      <c r="M22" s="19" t="s">
        <v>121</v>
      </c>
      <c r="N22" s="19">
        <v>56</v>
      </c>
      <c r="O22" s="15">
        <v>576</v>
      </c>
      <c r="P22" s="2">
        <f t="shared" si="0"/>
        <v>0.09722222222222222</v>
      </c>
    </row>
    <row r="23" spans="13:16" ht="15">
      <c r="M23" s="19" t="s">
        <v>122</v>
      </c>
      <c r="N23" s="19">
        <v>62</v>
      </c>
      <c r="O23" s="15">
        <v>579</v>
      </c>
      <c r="P23" s="2">
        <f t="shared" si="0"/>
        <v>0.1070811744386874</v>
      </c>
    </row>
    <row r="24" spans="1:16" ht="15">
      <c r="A24" t="s">
        <v>123</v>
      </c>
      <c r="M24" s="19" t="s">
        <v>124</v>
      </c>
      <c r="N24" s="19">
        <v>58</v>
      </c>
      <c r="O24" s="15">
        <v>601</v>
      </c>
      <c r="P24" s="2">
        <f t="shared" si="0"/>
        <v>0.09650582362728785</v>
      </c>
    </row>
    <row r="25" spans="13:16" ht="15">
      <c r="M25" s="19" t="s">
        <v>125</v>
      </c>
      <c r="N25" s="19">
        <v>49</v>
      </c>
      <c r="O25" s="15">
        <v>626</v>
      </c>
      <c r="P25" s="2">
        <f t="shared" si="0"/>
        <v>0.07827476038338659</v>
      </c>
    </row>
    <row r="26" spans="1:16" ht="15">
      <c r="A26" s="2"/>
      <c r="B26" s="2"/>
      <c r="M26" s="19" t="s">
        <v>126</v>
      </c>
      <c r="N26" s="19">
        <v>56</v>
      </c>
      <c r="O26" s="15">
        <v>641</v>
      </c>
      <c r="P26" s="2">
        <f t="shared" si="0"/>
        <v>0.0873634945397816</v>
      </c>
    </row>
    <row r="27" spans="1:16" ht="15">
      <c r="A27" s="17">
        <f>(N12/O12)*1000</f>
        <v>91.52086137281292</v>
      </c>
      <c r="B27" s="2"/>
      <c r="M27" s="19" t="s">
        <v>127</v>
      </c>
      <c r="N27" s="19">
        <v>42</v>
      </c>
      <c r="O27" s="15">
        <v>642</v>
      </c>
      <c r="P27" s="2">
        <f t="shared" si="0"/>
        <v>0.06542056074766354</v>
      </c>
    </row>
    <row r="28" spans="13:16" ht="15">
      <c r="M28" s="19" t="s">
        <v>128</v>
      </c>
      <c r="N28" s="19">
        <v>38</v>
      </c>
      <c r="O28" s="15">
        <v>635</v>
      </c>
      <c r="P28" s="2">
        <f t="shared" si="0"/>
        <v>0.05984251968503937</v>
      </c>
    </row>
    <row r="29" spans="13:16" ht="15">
      <c r="M29" s="19" t="s">
        <v>129</v>
      </c>
      <c r="N29" s="19">
        <v>38</v>
      </c>
      <c r="O29" s="15">
        <v>619</v>
      </c>
      <c r="P29" s="2">
        <f t="shared" si="0"/>
        <v>0.061389337641357025</v>
      </c>
    </row>
    <row r="30" spans="13:16" ht="15">
      <c r="M30" s="19" t="s">
        <v>130</v>
      </c>
      <c r="N30" s="19">
        <v>29</v>
      </c>
      <c r="O30" s="15">
        <v>596</v>
      </c>
      <c r="P30" s="2">
        <f t="shared" si="0"/>
        <v>0.04865771812080537</v>
      </c>
    </row>
    <row r="31" spans="13:16" ht="15">
      <c r="M31" s="19" t="s">
        <v>131</v>
      </c>
      <c r="N31" s="19">
        <v>16</v>
      </c>
      <c r="O31" s="15">
        <v>584</v>
      </c>
      <c r="P31" s="2">
        <f t="shared" si="0"/>
        <v>0.0273972602739726</v>
      </c>
    </row>
    <row r="32" spans="13:16" ht="15">
      <c r="M32" s="19" t="s">
        <v>132</v>
      </c>
      <c r="N32" s="19">
        <v>24</v>
      </c>
      <c r="O32" s="15">
        <v>574</v>
      </c>
      <c r="P32" s="2">
        <f t="shared" si="0"/>
        <v>0.041811846689895474</v>
      </c>
    </row>
    <row r="33" spans="13:16" ht="15">
      <c r="M33" s="19" t="s">
        <v>133</v>
      </c>
      <c r="N33" s="19">
        <v>16</v>
      </c>
      <c r="O33" s="15">
        <v>580</v>
      </c>
      <c r="P33" s="2">
        <f t="shared" si="0"/>
        <v>0.027586206896551724</v>
      </c>
    </row>
    <row r="34" spans="13:16" ht="15">
      <c r="M34" s="19" t="s">
        <v>134</v>
      </c>
      <c r="N34" s="19">
        <v>10</v>
      </c>
      <c r="O34" s="15">
        <v>589</v>
      </c>
      <c r="P34" s="2">
        <f t="shared" si="0"/>
        <v>0.01697792869269949</v>
      </c>
    </row>
    <row r="35" spans="13:16" ht="15">
      <c r="M35" s="19" t="s">
        <v>135</v>
      </c>
      <c r="N35" s="19">
        <v>12</v>
      </c>
      <c r="O35" s="15">
        <v>602</v>
      </c>
      <c r="P35" s="2">
        <f t="shared" si="0"/>
        <v>0.019933554817275746</v>
      </c>
    </row>
    <row r="36" spans="13:16" ht="15">
      <c r="M36" s="19" t="s">
        <v>136</v>
      </c>
      <c r="N36" s="19">
        <v>4</v>
      </c>
      <c r="O36" s="15">
        <v>616</v>
      </c>
      <c r="P36" s="2">
        <f t="shared" si="0"/>
        <v>0.006493506493506494</v>
      </c>
    </row>
    <row r="37" spans="13:16" ht="15">
      <c r="M37" s="19" t="s">
        <v>137</v>
      </c>
      <c r="N37" s="19">
        <v>3</v>
      </c>
      <c r="O37" s="15">
        <v>620</v>
      </c>
      <c r="P37" s="2">
        <f t="shared" si="0"/>
        <v>0.004838709677419355</v>
      </c>
    </row>
    <row r="38" spans="13:16" ht="15">
      <c r="M38" s="19" t="s">
        <v>138</v>
      </c>
      <c r="N38" s="19">
        <v>0</v>
      </c>
      <c r="O38" s="15">
        <v>621</v>
      </c>
      <c r="P38" s="2">
        <f t="shared" si="0"/>
        <v>0</v>
      </c>
    </row>
    <row r="39" spans="13:16" ht="15">
      <c r="M39" s="19" t="s">
        <v>139</v>
      </c>
      <c r="N39" s="19">
        <v>1</v>
      </c>
      <c r="O39" s="15">
        <v>617</v>
      </c>
      <c r="P39" s="2">
        <f t="shared" si="0"/>
        <v>0.0016207455429497568</v>
      </c>
    </row>
    <row r="40" spans="13:16" ht="15">
      <c r="M40" s="19" t="s">
        <v>140</v>
      </c>
      <c r="N40" s="19">
        <v>0</v>
      </c>
      <c r="O40" s="15">
        <v>608</v>
      </c>
      <c r="P40" s="2">
        <f t="shared" si="0"/>
        <v>0</v>
      </c>
    </row>
    <row r="41" spans="13:16" ht="15">
      <c r="M41" s="19" t="s">
        <v>141</v>
      </c>
      <c r="N41" s="19">
        <v>0</v>
      </c>
      <c r="O41" s="15">
        <v>606</v>
      </c>
      <c r="P41" s="2">
        <f t="shared" si="0"/>
        <v>0</v>
      </c>
    </row>
    <row r="42" spans="13:16" ht="15">
      <c r="M42" s="19" t="s">
        <v>142</v>
      </c>
      <c r="N42" s="19">
        <v>0</v>
      </c>
      <c r="O42" s="15">
        <v>596</v>
      </c>
      <c r="P42" s="2">
        <f t="shared" si="0"/>
        <v>0</v>
      </c>
    </row>
    <row r="43" spans="13:16" ht="15">
      <c r="M43" s="19" t="s">
        <v>143</v>
      </c>
      <c r="N43" s="19">
        <v>0</v>
      </c>
      <c r="O43" s="15">
        <v>582</v>
      </c>
      <c r="P43" s="2">
        <f t="shared" si="0"/>
        <v>0</v>
      </c>
    </row>
    <row r="44" spans="13:16" ht="15">
      <c r="M44" s="19" t="s">
        <v>144</v>
      </c>
      <c r="N44" s="19">
        <v>0</v>
      </c>
      <c r="O44" s="15">
        <v>561</v>
      </c>
      <c r="P44" s="2">
        <f t="shared" si="0"/>
        <v>0</v>
      </c>
    </row>
    <row r="45" spans="13:16" ht="15">
      <c r="M45" s="19" t="s">
        <v>145</v>
      </c>
      <c r="N45" s="19">
        <v>4</v>
      </c>
      <c r="O45" s="15">
        <v>543</v>
      </c>
      <c r="P45" s="2">
        <f t="shared" si="0"/>
        <v>0.007366482504604052</v>
      </c>
    </row>
    <row r="46" spans="13:16" ht="15">
      <c r="M46" s="19"/>
      <c r="N46" s="19">
        <v>1289</v>
      </c>
      <c r="O46" s="19"/>
      <c r="P46" s="2"/>
    </row>
  </sheetData>
  <sheetProtection selectLockedCells="1" selectUnlockedCells="1"/>
  <mergeCells count="1">
    <mergeCell ref="M2:M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1" sqref="E11"/>
    </sheetView>
  </sheetViews>
  <sheetFormatPr defaultColWidth="11.421875" defaultRowHeight="15"/>
  <cols>
    <col min="1" max="1" width="11.421875" style="0" customWidth="1"/>
    <col min="2" max="2" width="25.57421875" style="0" customWidth="1"/>
    <col min="3" max="3" width="12.140625" style="0" customWidth="1"/>
    <col min="4" max="16384" width="10.57421875" style="0" customWidth="1"/>
  </cols>
  <sheetData>
    <row r="1" spans="2:6" ht="15">
      <c r="B1" t="s">
        <v>146</v>
      </c>
      <c r="F1" t="s">
        <v>147</v>
      </c>
    </row>
    <row r="3" spans="1:6" ht="15">
      <c r="A3" s="2"/>
      <c r="B3" s="2" t="s">
        <v>148</v>
      </c>
      <c r="C3" s="2" t="s">
        <v>149</v>
      </c>
      <c r="F3" s="15">
        <v>93222</v>
      </c>
    </row>
    <row r="4" spans="1:6" ht="15">
      <c r="A4" s="2"/>
      <c r="B4" s="2"/>
      <c r="C4" s="2"/>
      <c r="F4" t="s">
        <v>150</v>
      </c>
    </row>
    <row r="5" spans="1:3" ht="15">
      <c r="A5" s="2" t="s">
        <v>151</v>
      </c>
      <c r="B5" s="2">
        <v>1</v>
      </c>
      <c r="C5" s="2"/>
    </row>
    <row r="6" spans="1:3" ht="15">
      <c r="A6" s="2" t="s">
        <v>152</v>
      </c>
      <c r="B6" s="2">
        <v>1</v>
      </c>
      <c r="C6" s="2"/>
    </row>
    <row r="7" spans="1:3" ht="15">
      <c r="A7" s="2" t="s">
        <v>153</v>
      </c>
      <c r="B7" s="2">
        <v>81</v>
      </c>
      <c r="C7" s="2"/>
    </row>
    <row r="8" spans="1:3" ht="15">
      <c r="A8" s="27" t="s">
        <v>154</v>
      </c>
      <c r="B8" s="27">
        <v>9</v>
      </c>
      <c r="C8" s="2"/>
    </row>
    <row r="9" ht="15">
      <c r="B9" t="s">
        <v>155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2"/>
  <sheetViews>
    <sheetView workbookViewId="0" topLeftCell="A6">
      <selection activeCell="A30" sqref="A30"/>
    </sheetView>
  </sheetViews>
  <sheetFormatPr defaultColWidth="11.421875" defaultRowHeight="15"/>
  <cols>
    <col min="1" max="6" width="10.57421875" style="0" customWidth="1"/>
    <col min="7" max="7" width="11.421875" style="0" customWidth="1"/>
    <col min="8" max="16384" width="10.57421875" style="0" customWidth="1"/>
  </cols>
  <sheetData>
    <row r="2" spans="5:13" ht="15">
      <c r="E2" s="2" t="s">
        <v>156</v>
      </c>
      <c r="F2" s="2"/>
      <c r="G2" s="5"/>
      <c r="L2" s="2" t="s">
        <v>157</v>
      </c>
      <c r="M2" s="2"/>
    </row>
    <row r="3" spans="1:13" ht="15">
      <c r="A3" s="36"/>
      <c r="B3" s="37"/>
      <c r="C3" s="37"/>
      <c r="E3" s="2"/>
      <c r="F3" s="2"/>
      <c r="G3" s="5"/>
      <c r="L3" s="2"/>
      <c r="M3" s="2"/>
    </row>
    <row r="4" spans="1:13" ht="15">
      <c r="A4" s="37"/>
      <c r="B4" s="37"/>
      <c r="C4" s="37"/>
      <c r="E4" s="2">
        <v>90051</v>
      </c>
      <c r="F4" s="2"/>
      <c r="G4" s="5"/>
      <c r="L4" s="2">
        <v>1274745</v>
      </c>
      <c r="M4" s="2"/>
    </row>
    <row r="5" spans="1:9" ht="15">
      <c r="A5" s="19" t="s">
        <v>158</v>
      </c>
      <c r="B5" s="38"/>
      <c r="C5" s="38"/>
      <c r="H5" s="39" t="s">
        <v>159</v>
      </c>
      <c r="I5" s="19"/>
    </row>
    <row r="6" spans="1:9" ht="15">
      <c r="A6" s="19"/>
      <c r="B6" s="19" t="s">
        <v>160</v>
      </c>
      <c r="C6" s="19" t="s">
        <v>13</v>
      </c>
      <c r="H6" s="39"/>
      <c r="I6" s="19" t="s">
        <v>161</v>
      </c>
    </row>
    <row r="7" spans="1:9" ht="15">
      <c r="A7" s="40" t="s">
        <v>162</v>
      </c>
      <c r="B7" s="41">
        <v>3507</v>
      </c>
      <c r="C7" s="41"/>
      <c r="H7" s="42" t="s">
        <v>162</v>
      </c>
      <c r="I7" s="19">
        <v>23846</v>
      </c>
    </row>
    <row r="8" spans="1:9" ht="15">
      <c r="A8" s="43" t="s">
        <v>163</v>
      </c>
      <c r="B8" s="44">
        <v>321</v>
      </c>
      <c r="C8" s="44"/>
      <c r="H8" s="45" t="s">
        <v>163</v>
      </c>
      <c r="I8" s="19">
        <v>263</v>
      </c>
    </row>
    <row r="9" spans="1:9" ht="15">
      <c r="A9" s="43" t="s">
        <v>164</v>
      </c>
      <c r="B9" s="44">
        <v>418</v>
      </c>
      <c r="C9" s="44"/>
      <c r="H9" s="45" t="s">
        <v>164</v>
      </c>
      <c r="I9" s="19">
        <v>8537</v>
      </c>
    </row>
    <row r="10" spans="1:9" ht="15">
      <c r="A10" s="43" t="s">
        <v>165</v>
      </c>
      <c r="B10" s="44">
        <v>427</v>
      </c>
      <c r="C10" s="44"/>
      <c r="H10" s="45" t="s">
        <v>165</v>
      </c>
      <c r="I10" s="19">
        <v>1325</v>
      </c>
    </row>
    <row r="11" spans="1:9" ht="15">
      <c r="A11" s="43" t="s">
        <v>166</v>
      </c>
      <c r="B11" s="44">
        <v>122</v>
      </c>
      <c r="C11" s="44"/>
      <c r="H11" s="45" t="s">
        <v>166</v>
      </c>
      <c r="I11" s="19">
        <v>378</v>
      </c>
    </row>
    <row r="12" spans="1:9" ht="15">
      <c r="A12" s="43" t="s">
        <v>167</v>
      </c>
      <c r="B12" s="44">
        <v>1069</v>
      </c>
      <c r="C12" s="44"/>
      <c r="H12" s="45" t="s">
        <v>167</v>
      </c>
      <c r="I12" s="19">
        <v>1451</v>
      </c>
    </row>
    <row r="13" spans="1:9" ht="15">
      <c r="A13" s="43" t="s">
        <v>168</v>
      </c>
      <c r="B13" s="44">
        <v>151</v>
      </c>
      <c r="C13" s="44"/>
      <c r="H13" s="45" t="s">
        <v>168</v>
      </c>
      <c r="I13" s="19">
        <v>229</v>
      </c>
    </row>
    <row r="14" spans="1:9" ht="15">
      <c r="A14" s="43" t="s">
        <v>169</v>
      </c>
      <c r="B14" s="44">
        <v>240</v>
      </c>
      <c r="C14" s="44"/>
      <c r="H14" s="45" t="s">
        <v>169</v>
      </c>
      <c r="I14" s="19">
        <v>653</v>
      </c>
    </row>
    <row r="15" spans="1:9" ht="15">
      <c r="A15" s="43" t="s">
        <v>170</v>
      </c>
      <c r="B15" s="44">
        <v>94</v>
      </c>
      <c r="C15" s="44"/>
      <c r="H15" s="45" t="s">
        <v>170</v>
      </c>
      <c r="I15" s="19">
        <v>241</v>
      </c>
    </row>
    <row r="16" spans="1:9" ht="15">
      <c r="A16" s="43" t="s">
        <v>171</v>
      </c>
      <c r="B16" s="44">
        <v>107</v>
      </c>
      <c r="C16" s="44"/>
      <c r="H16" s="45" t="s">
        <v>171</v>
      </c>
      <c r="I16" s="19">
        <v>2158</v>
      </c>
    </row>
    <row r="17" spans="1:9" ht="15">
      <c r="A17" s="43" t="s">
        <v>172</v>
      </c>
      <c r="B17" s="44">
        <v>1042</v>
      </c>
      <c r="C17" s="44"/>
      <c r="H17" s="45" t="s">
        <v>172</v>
      </c>
      <c r="I17" s="19">
        <v>1345</v>
      </c>
    </row>
    <row r="18" spans="1:9" ht="15">
      <c r="A18" s="43" t="s">
        <v>173</v>
      </c>
      <c r="B18" s="44">
        <v>523</v>
      </c>
      <c r="C18" s="44"/>
      <c r="H18" s="45" t="s">
        <v>173</v>
      </c>
      <c r="I18" s="19">
        <v>415</v>
      </c>
    </row>
    <row r="19" spans="1:9" ht="15">
      <c r="A19" s="43" t="s">
        <v>174</v>
      </c>
      <c r="B19" s="44">
        <v>2315</v>
      </c>
      <c r="C19" s="44"/>
      <c r="H19" s="45" t="s">
        <v>174</v>
      </c>
      <c r="I19" s="19">
        <v>3053</v>
      </c>
    </row>
    <row r="20" spans="1:9" ht="15">
      <c r="A20" s="43" t="s">
        <v>175</v>
      </c>
      <c r="B20" s="44">
        <v>92</v>
      </c>
      <c r="C20" s="44"/>
      <c r="H20" s="45" t="s">
        <v>175</v>
      </c>
      <c r="I20" s="19">
        <v>283</v>
      </c>
    </row>
    <row r="21" spans="1:9" ht="15">
      <c r="A21" s="43" t="s">
        <v>176</v>
      </c>
      <c r="B21" s="44">
        <v>1061</v>
      </c>
      <c r="C21" s="44"/>
      <c r="H21" s="45" t="s">
        <v>176</v>
      </c>
      <c r="I21" s="19">
        <v>673</v>
      </c>
    </row>
    <row r="22" spans="1:9" ht="15">
      <c r="A22" s="43" t="s">
        <v>177</v>
      </c>
      <c r="B22" s="44">
        <v>116</v>
      </c>
      <c r="C22" s="44"/>
      <c r="H22" s="45" t="s">
        <v>177</v>
      </c>
      <c r="I22" s="19">
        <v>927</v>
      </c>
    </row>
    <row r="23" spans="1:9" ht="15">
      <c r="A23" s="43" t="s">
        <v>178</v>
      </c>
      <c r="B23" s="44">
        <v>160</v>
      </c>
      <c r="C23" s="44"/>
      <c r="H23" s="45" t="s">
        <v>178</v>
      </c>
      <c r="I23" s="19">
        <v>247</v>
      </c>
    </row>
    <row r="24" spans="1:9" ht="15">
      <c r="A24" s="43" t="s">
        <v>179</v>
      </c>
      <c r="B24" s="44">
        <v>77045</v>
      </c>
      <c r="C24" s="44"/>
      <c r="H24" s="45" t="s">
        <v>179</v>
      </c>
      <c r="I24" s="19">
        <v>77045</v>
      </c>
    </row>
    <row r="25" spans="1:9" ht="15">
      <c r="A25" s="43" t="s">
        <v>180</v>
      </c>
      <c r="B25" s="44">
        <v>146</v>
      </c>
      <c r="C25" s="44"/>
      <c r="H25" s="45" t="s">
        <v>180</v>
      </c>
      <c r="I25" s="19">
        <v>236</v>
      </c>
    </row>
    <row r="26" spans="1:9" ht="15">
      <c r="A26" s="46" t="s">
        <v>181</v>
      </c>
      <c r="B26" s="47">
        <v>527</v>
      </c>
      <c r="C26" s="47"/>
      <c r="H26" s="48" t="s">
        <v>181</v>
      </c>
      <c r="I26" s="19"/>
    </row>
    <row r="27" spans="1:9" ht="15">
      <c r="A27" s="19" t="s">
        <v>182</v>
      </c>
      <c r="B27" s="19">
        <v>89483</v>
      </c>
      <c r="C27" s="19"/>
      <c r="D27" s="18"/>
      <c r="E27" s="18"/>
      <c r="F27" s="18"/>
      <c r="G27" s="18"/>
      <c r="H27" s="19" t="s">
        <v>182</v>
      </c>
      <c r="I27" s="19">
        <v>123305</v>
      </c>
    </row>
    <row r="28" spans="1:3" ht="15">
      <c r="A28" s="37"/>
      <c r="B28" s="37"/>
      <c r="C28" s="37"/>
    </row>
    <row r="29" spans="1:3" ht="15">
      <c r="A29" s="36" t="s">
        <v>183</v>
      </c>
      <c r="B29" s="49">
        <v>568</v>
      </c>
      <c r="C29" s="37"/>
    </row>
    <row r="31" ht="15">
      <c r="A31" t="s">
        <v>184</v>
      </c>
    </row>
    <row r="34" ht="15">
      <c r="A34" t="s">
        <v>185</v>
      </c>
    </row>
    <row r="36" spans="1:2" ht="15">
      <c r="A36" s="2"/>
      <c r="B36" s="2"/>
    </row>
    <row r="37" spans="1:2" ht="15">
      <c r="A37" s="2"/>
      <c r="B37" s="2"/>
    </row>
    <row r="40" ht="15">
      <c r="A40" t="s">
        <v>186</v>
      </c>
    </row>
    <row r="41" spans="1:2" ht="15">
      <c r="A41" s="2"/>
      <c r="B41" s="2"/>
    </row>
    <row r="42" spans="1:2" ht="15">
      <c r="A42" s="2"/>
      <c r="B42" s="2"/>
    </row>
  </sheetData>
  <sheetProtection selectLockedCells="1" selectUnlockedCells="1"/>
  <mergeCells count="3">
    <mergeCell ref="A5:A6"/>
    <mergeCell ref="B5:C5"/>
    <mergeCell ref="H5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4"/>
  <sheetViews>
    <sheetView workbookViewId="0" topLeftCell="N1">
      <selection activeCell="U1" sqref="U1"/>
    </sheetView>
  </sheetViews>
  <sheetFormatPr defaultColWidth="11.421875" defaultRowHeight="15"/>
  <cols>
    <col min="1" max="16384" width="10.57421875" style="0" customWidth="1"/>
  </cols>
  <sheetData>
    <row r="1" spans="1:20" ht="15">
      <c r="A1" s="50" t="s">
        <v>187</v>
      </c>
      <c r="B1" s="50" t="s">
        <v>188</v>
      </c>
      <c r="C1" s="50" t="s">
        <v>189</v>
      </c>
      <c r="D1" s="50" t="s">
        <v>190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  <c r="T1" s="51"/>
    </row>
    <row r="2" spans="1:21" ht="15">
      <c r="A2" s="50"/>
      <c r="B2" s="50"/>
      <c r="C2" s="50"/>
      <c r="D2" s="52">
        <v>1996</v>
      </c>
      <c r="E2" s="52">
        <v>1997</v>
      </c>
      <c r="F2" s="52">
        <v>1998</v>
      </c>
      <c r="G2" s="52">
        <v>1999</v>
      </c>
      <c r="H2" s="52">
        <v>2000</v>
      </c>
      <c r="I2" s="52">
        <v>2001</v>
      </c>
      <c r="J2" s="52">
        <v>2002</v>
      </c>
      <c r="K2" s="52">
        <v>2003</v>
      </c>
      <c r="L2" s="52">
        <v>2004</v>
      </c>
      <c r="M2" s="52">
        <v>2005</v>
      </c>
      <c r="N2" s="52">
        <v>2006</v>
      </c>
      <c r="O2" s="52">
        <v>2007</v>
      </c>
      <c r="P2" s="52">
        <v>2008</v>
      </c>
      <c r="Q2" s="52">
        <v>2009</v>
      </c>
      <c r="R2" s="52">
        <v>2010</v>
      </c>
      <c r="S2" s="52"/>
      <c r="T2" s="52"/>
      <c r="U2" s="52" t="s">
        <v>191</v>
      </c>
    </row>
    <row r="3" spans="1:23" s="56" customFormat="1" ht="15">
      <c r="A3" s="53" t="s">
        <v>192</v>
      </c>
      <c r="B3" s="53" t="s">
        <v>193</v>
      </c>
      <c r="C3" s="53">
        <v>0</v>
      </c>
      <c r="D3" s="54">
        <v>22.645529828860113</v>
      </c>
      <c r="E3" s="54">
        <v>16.588170681336436</v>
      </c>
      <c r="F3" s="54">
        <v>19.076305220883533</v>
      </c>
      <c r="G3" s="54">
        <v>7.032558139534884</v>
      </c>
      <c r="H3" s="54">
        <v>15.649614452674669</v>
      </c>
      <c r="I3" s="54">
        <v>17.31812213201553</v>
      </c>
      <c r="J3" s="54">
        <v>14.124039087947883</v>
      </c>
      <c r="K3" s="54">
        <v>7.014522821576763</v>
      </c>
      <c r="L3" s="54">
        <v>12.076271186440678</v>
      </c>
      <c r="M3" s="54">
        <v>5.047732696897374</v>
      </c>
      <c r="N3" s="54">
        <v>8.054421768707483</v>
      </c>
      <c r="O3" s="54">
        <v>5.031578947368421</v>
      </c>
      <c r="P3" s="54">
        <v>7.2447653335278455</v>
      </c>
      <c r="Q3" s="54">
        <v>7.441892887698969</v>
      </c>
      <c r="R3" s="54">
        <v>3.806168535832611</v>
      </c>
      <c r="S3" s="54">
        <f aca="true" t="shared" si="0" ref="S3:S204">SUM(P3:R3)/3</f>
        <v>6.164275585686475</v>
      </c>
      <c r="T3" s="54">
        <f aca="true" t="shared" si="1" ref="T3:T103">SUM(Q3:S3)/3</f>
        <v>5.8041123364060185</v>
      </c>
      <c r="U3" s="54">
        <f aca="true" t="shared" si="2" ref="U3:U103">SUM(S3:T3)</f>
        <v>11.968387922092493</v>
      </c>
      <c r="V3" s="54"/>
      <c r="W3" s="55"/>
    </row>
    <row r="4" spans="1:23" ht="15">
      <c r="A4" s="52"/>
      <c r="B4" s="52"/>
      <c r="C4" s="52">
        <v>1</v>
      </c>
      <c r="D4" s="57">
        <v>1.0022543106074453</v>
      </c>
      <c r="E4" s="57">
        <v>0</v>
      </c>
      <c r="F4" s="57">
        <v>5.020080321285141</v>
      </c>
      <c r="G4" s="57">
        <v>2.0093023255813955</v>
      </c>
      <c r="H4" s="57">
        <v>0</v>
      </c>
      <c r="I4" s="57">
        <v>2.0044122837980938</v>
      </c>
      <c r="J4" s="57">
        <v>0</v>
      </c>
      <c r="K4" s="57">
        <v>1.0020746887966805</v>
      </c>
      <c r="L4" s="57">
        <v>1.00635593220339</v>
      </c>
      <c r="M4" s="57">
        <v>1.009546539379475</v>
      </c>
      <c r="N4" s="57">
        <v>0</v>
      </c>
      <c r="O4" s="57">
        <v>1.0063157894736843</v>
      </c>
      <c r="P4" s="57">
        <v>1.051038431032522</v>
      </c>
      <c r="Q4" s="57">
        <v>1.0086480253675412</v>
      </c>
      <c r="R4" s="57">
        <v>1.0022005658597926</v>
      </c>
      <c r="S4" s="54">
        <f t="shared" si="0"/>
        <v>1.020629007419952</v>
      </c>
      <c r="T4" s="54">
        <f t="shared" si="1"/>
        <v>1.0104925328824288</v>
      </c>
      <c r="U4" s="54">
        <f t="shared" si="2"/>
        <v>2.031121540302381</v>
      </c>
      <c r="V4" s="57"/>
      <c r="W4" s="55"/>
    </row>
    <row r="5" spans="3:23" ht="15">
      <c r="C5" s="52">
        <v>2</v>
      </c>
      <c r="D5" s="57">
        <v>0</v>
      </c>
      <c r="E5" s="57">
        <v>0</v>
      </c>
      <c r="F5" s="57">
        <v>0</v>
      </c>
      <c r="G5" s="57">
        <v>0</v>
      </c>
      <c r="H5" s="57">
        <v>1.0046666068383738</v>
      </c>
      <c r="I5" s="57">
        <v>1.0022061418990469</v>
      </c>
      <c r="J5" s="57">
        <v>1.0088599348534202</v>
      </c>
      <c r="K5" s="57">
        <v>1.0020746887966805</v>
      </c>
      <c r="L5" s="57">
        <v>2.01271186440678</v>
      </c>
      <c r="M5" s="57">
        <v>1.009546539379475</v>
      </c>
      <c r="N5" s="57">
        <v>0</v>
      </c>
      <c r="O5" s="57">
        <v>1.0063157894736843</v>
      </c>
      <c r="P5" s="57">
        <v>1.0041152263374487</v>
      </c>
      <c r="Q5" s="57">
        <v>0</v>
      </c>
      <c r="R5" s="57">
        <v>0</v>
      </c>
      <c r="S5" s="54">
        <f t="shared" si="0"/>
        <v>0.3347050754458163</v>
      </c>
      <c r="T5" s="54">
        <f t="shared" si="1"/>
        <v>0.11156835848193877</v>
      </c>
      <c r="U5" s="54">
        <f t="shared" si="2"/>
        <v>0.4462734339277551</v>
      </c>
      <c r="V5" s="57"/>
      <c r="W5" s="55"/>
    </row>
    <row r="6" spans="3:23" ht="15">
      <c r="C6" s="52">
        <v>3</v>
      </c>
      <c r="D6" s="57">
        <v>1.0022543106074453</v>
      </c>
      <c r="E6" s="57">
        <v>1.0043618967215422</v>
      </c>
      <c r="F6" s="57">
        <v>2.0080321285140563</v>
      </c>
      <c r="G6" s="57">
        <v>2.0093023255813955</v>
      </c>
      <c r="H6" s="57">
        <v>0</v>
      </c>
      <c r="I6" s="57">
        <v>1.0022061418990469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1.0063157894736843</v>
      </c>
      <c r="P6" s="57">
        <v>0</v>
      </c>
      <c r="Q6" s="57">
        <v>1.0086480253675412</v>
      </c>
      <c r="R6" s="57">
        <v>0</v>
      </c>
      <c r="S6" s="54">
        <f t="shared" si="0"/>
        <v>0.33621600845584704</v>
      </c>
      <c r="T6" s="54">
        <f t="shared" si="1"/>
        <v>0.44828801127446277</v>
      </c>
      <c r="U6" s="54">
        <f t="shared" si="2"/>
        <v>0.7845040197303098</v>
      </c>
      <c r="V6" s="57"/>
      <c r="W6" s="55"/>
    </row>
    <row r="7" spans="3:23" ht="15">
      <c r="C7" s="52">
        <v>4</v>
      </c>
      <c r="D7" s="57">
        <v>0</v>
      </c>
      <c r="E7" s="57">
        <v>0</v>
      </c>
      <c r="F7" s="57">
        <v>0</v>
      </c>
      <c r="G7" s="57">
        <v>1.0046511627906978</v>
      </c>
      <c r="H7" s="57">
        <v>0</v>
      </c>
      <c r="I7" s="57">
        <v>1.0022061418990469</v>
      </c>
      <c r="J7" s="57">
        <v>0</v>
      </c>
      <c r="K7" s="57">
        <v>0</v>
      </c>
      <c r="L7" s="57">
        <v>0</v>
      </c>
      <c r="M7" s="57">
        <v>1.009546539379475</v>
      </c>
      <c r="N7" s="57">
        <v>0</v>
      </c>
      <c r="O7" s="57">
        <v>1.0063157894736843</v>
      </c>
      <c r="P7" s="57">
        <v>0</v>
      </c>
      <c r="Q7" s="57">
        <v>0</v>
      </c>
      <c r="R7" s="57">
        <v>0</v>
      </c>
      <c r="S7" s="54">
        <f t="shared" si="0"/>
        <v>0</v>
      </c>
      <c r="T7" s="54">
        <f t="shared" si="1"/>
        <v>0</v>
      </c>
      <c r="U7" s="54">
        <f t="shared" si="2"/>
        <v>0</v>
      </c>
      <c r="V7" s="57"/>
      <c r="W7" s="55"/>
    </row>
    <row r="8" spans="3:23" ht="15">
      <c r="C8" s="52">
        <v>5</v>
      </c>
      <c r="D8" s="57">
        <v>0</v>
      </c>
      <c r="E8" s="57">
        <v>1.0043618967215422</v>
      </c>
      <c r="F8" s="57">
        <v>0</v>
      </c>
      <c r="G8" s="57">
        <v>0</v>
      </c>
      <c r="H8" s="57">
        <v>1.0046666068383738</v>
      </c>
      <c r="I8" s="57">
        <v>1.0022061418990469</v>
      </c>
      <c r="J8" s="57">
        <v>0</v>
      </c>
      <c r="K8" s="57">
        <v>1.0020746887966805</v>
      </c>
      <c r="L8" s="57">
        <v>1.00635593220339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4">
        <f t="shared" si="0"/>
        <v>0</v>
      </c>
      <c r="T8" s="54">
        <f t="shared" si="1"/>
        <v>0</v>
      </c>
      <c r="U8" s="54">
        <f t="shared" si="2"/>
        <v>0</v>
      </c>
      <c r="V8" s="57"/>
      <c r="W8" s="55"/>
    </row>
    <row r="9" spans="3:23" ht="15">
      <c r="C9" s="52">
        <v>6</v>
      </c>
      <c r="D9" s="57">
        <v>0</v>
      </c>
      <c r="E9" s="57">
        <v>0</v>
      </c>
      <c r="F9" s="57">
        <v>0</v>
      </c>
      <c r="G9" s="57">
        <v>1.0046511627906978</v>
      </c>
      <c r="H9" s="57">
        <v>0</v>
      </c>
      <c r="I9" s="57">
        <v>0</v>
      </c>
      <c r="J9" s="57">
        <v>1.0088599348534202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4">
        <f t="shared" si="0"/>
        <v>0</v>
      </c>
      <c r="T9" s="54">
        <f t="shared" si="1"/>
        <v>0</v>
      </c>
      <c r="U9" s="54">
        <f t="shared" si="2"/>
        <v>0</v>
      </c>
      <c r="V9" s="57"/>
      <c r="W9" s="55"/>
    </row>
    <row r="10" spans="3:23" ht="15">
      <c r="C10" s="52">
        <v>7</v>
      </c>
      <c r="D10" s="57">
        <v>1.0022543106074453</v>
      </c>
      <c r="E10" s="57">
        <v>0</v>
      </c>
      <c r="F10" s="57">
        <v>0</v>
      </c>
      <c r="G10" s="57">
        <v>0</v>
      </c>
      <c r="H10" s="57">
        <v>1.0046666068383738</v>
      </c>
      <c r="I10" s="57">
        <v>0</v>
      </c>
      <c r="J10" s="57">
        <v>0</v>
      </c>
      <c r="K10" s="57">
        <v>0</v>
      </c>
      <c r="L10" s="57">
        <v>2.01271186440678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4">
        <f t="shared" si="0"/>
        <v>0</v>
      </c>
      <c r="T10" s="54">
        <f t="shared" si="1"/>
        <v>0</v>
      </c>
      <c r="U10" s="54">
        <f t="shared" si="2"/>
        <v>0</v>
      </c>
      <c r="V10" s="57"/>
      <c r="W10" s="55"/>
    </row>
    <row r="11" spans="3:23" ht="15">
      <c r="C11" s="52">
        <v>8</v>
      </c>
      <c r="D11" s="57">
        <v>0</v>
      </c>
      <c r="E11" s="57">
        <v>0</v>
      </c>
      <c r="F11" s="57">
        <v>0</v>
      </c>
      <c r="G11" s="57">
        <v>1.0046511627906978</v>
      </c>
      <c r="H11" s="57">
        <v>1.0046666068383738</v>
      </c>
      <c r="I11" s="57">
        <v>0</v>
      </c>
      <c r="J11" s="57">
        <v>1.0088599348534202</v>
      </c>
      <c r="K11" s="57">
        <v>0</v>
      </c>
      <c r="L11" s="57">
        <v>1.00635593220339</v>
      </c>
      <c r="M11" s="57">
        <v>0</v>
      </c>
      <c r="N11" s="57">
        <v>0</v>
      </c>
      <c r="O11" s="57">
        <v>0</v>
      </c>
      <c r="P11" s="57">
        <v>1.0041152263374487</v>
      </c>
      <c r="Q11" s="57">
        <v>0</v>
      </c>
      <c r="R11" s="57">
        <v>0</v>
      </c>
      <c r="S11" s="54">
        <f t="shared" si="0"/>
        <v>0.3347050754458163</v>
      </c>
      <c r="T11" s="54">
        <f t="shared" si="1"/>
        <v>0.11156835848193877</v>
      </c>
      <c r="U11" s="54">
        <f t="shared" si="2"/>
        <v>0.4462734339277551</v>
      </c>
      <c r="V11" s="57"/>
      <c r="W11" s="55"/>
    </row>
    <row r="12" spans="3:23" ht="15">
      <c r="C12" s="52">
        <v>9</v>
      </c>
      <c r="D12" s="57">
        <v>0</v>
      </c>
      <c r="E12" s="57">
        <v>1.0043618967215422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1.00635593220339</v>
      </c>
      <c r="M12" s="57">
        <v>0</v>
      </c>
      <c r="N12" s="57">
        <v>1.0068027210884354</v>
      </c>
      <c r="O12" s="57">
        <v>0</v>
      </c>
      <c r="P12" s="57">
        <v>1.0041152263374487</v>
      </c>
      <c r="Q12" s="57">
        <v>0</v>
      </c>
      <c r="R12" s="57">
        <v>2.004401131719585</v>
      </c>
      <c r="S12" s="54">
        <f t="shared" si="0"/>
        <v>1.0028387860190113</v>
      </c>
      <c r="T12" s="54">
        <f t="shared" si="1"/>
        <v>1.0024133059128655</v>
      </c>
      <c r="U12" s="54">
        <f t="shared" si="2"/>
        <v>2.005252091931877</v>
      </c>
      <c r="V12" s="57"/>
      <c r="W12" s="55"/>
    </row>
    <row r="13" spans="3:23" ht="15">
      <c r="C13" s="52">
        <v>10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2.0177198697068404</v>
      </c>
      <c r="K13" s="57">
        <v>0</v>
      </c>
      <c r="L13" s="57">
        <v>0</v>
      </c>
      <c r="M13" s="57">
        <v>0</v>
      </c>
      <c r="N13" s="57">
        <v>0</v>
      </c>
      <c r="O13" s="57">
        <v>1.0063157894736843</v>
      </c>
      <c r="P13" s="57">
        <v>0</v>
      </c>
      <c r="Q13" s="57">
        <v>0</v>
      </c>
      <c r="R13" s="57">
        <v>0</v>
      </c>
      <c r="S13" s="54">
        <f t="shared" si="0"/>
        <v>0</v>
      </c>
      <c r="T13" s="54">
        <f t="shared" si="1"/>
        <v>0</v>
      </c>
      <c r="U13" s="54">
        <f t="shared" si="2"/>
        <v>0</v>
      </c>
      <c r="V13" s="57"/>
      <c r="W13" s="55"/>
    </row>
    <row r="14" spans="3:23" ht="15">
      <c r="C14" s="52">
        <v>11</v>
      </c>
      <c r="D14" s="57">
        <v>0</v>
      </c>
      <c r="E14" s="57">
        <v>2.0087237934430844</v>
      </c>
      <c r="F14" s="57">
        <v>0</v>
      </c>
      <c r="G14" s="57">
        <v>1.0046511627906978</v>
      </c>
      <c r="H14" s="57">
        <v>0</v>
      </c>
      <c r="I14" s="57">
        <v>1.0022061418990469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1.0063157894736843</v>
      </c>
      <c r="P14" s="57">
        <v>2.0082304526748973</v>
      </c>
      <c r="Q14" s="57">
        <v>0</v>
      </c>
      <c r="R14" s="57">
        <v>0</v>
      </c>
      <c r="S14" s="54">
        <f t="shared" si="0"/>
        <v>0.6694101508916326</v>
      </c>
      <c r="T14" s="54">
        <f t="shared" si="1"/>
        <v>0.2231367169638775</v>
      </c>
      <c r="U14" s="54">
        <f t="shared" si="2"/>
        <v>0.8925468678555101</v>
      </c>
      <c r="V14" s="57"/>
      <c r="W14" s="55"/>
    </row>
    <row r="15" spans="3:23" ht="15">
      <c r="C15" s="52">
        <v>12</v>
      </c>
      <c r="D15" s="57">
        <v>0</v>
      </c>
      <c r="E15" s="57">
        <v>2.0087237934430844</v>
      </c>
      <c r="F15" s="57">
        <v>1.0040160642570282</v>
      </c>
      <c r="G15" s="57">
        <v>0</v>
      </c>
      <c r="H15" s="57">
        <v>0</v>
      </c>
      <c r="I15" s="57">
        <v>0</v>
      </c>
      <c r="J15" s="57">
        <v>2.0177198697068404</v>
      </c>
      <c r="K15" s="57">
        <v>0</v>
      </c>
      <c r="L15" s="57">
        <v>0</v>
      </c>
      <c r="M15" s="57">
        <v>1.009546539379475</v>
      </c>
      <c r="N15" s="57">
        <v>0</v>
      </c>
      <c r="O15" s="57">
        <v>0</v>
      </c>
      <c r="P15" s="57">
        <v>1.0041152263374487</v>
      </c>
      <c r="Q15" s="57">
        <v>1.0086480253675412</v>
      </c>
      <c r="R15" s="57">
        <v>0</v>
      </c>
      <c r="S15" s="54">
        <f t="shared" si="0"/>
        <v>0.6709210839016633</v>
      </c>
      <c r="T15" s="54">
        <f t="shared" si="1"/>
        <v>0.5598563697564015</v>
      </c>
      <c r="U15" s="54">
        <f t="shared" si="2"/>
        <v>1.2307774536580647</v>
      </c>
      <c r="V15" s="57"/>
      <c r="W15" s="55"/>
    </row>
    <row r="16" spans="3:23" ht="15">
      <c r="C16" s="52">
        <v>13</v>
      </c>
      <c r="D16" s="57">
        <v>0</v>
      </c>
      <c r="E16" s="57">
        <v>1.0043618967215422</v>
      </c>
      <c r="F16" s="57">
        <v>0</v>
      </c>
      <c r="G16" s="57">
        <v>1.0046511627906978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1.009546539379475</v>
      </c>
      <c r="N16" s="57">
        <v>0</v>
      </c>
      <c r="O16" s="57">
        <v>0</v>
      </c>
      <c r="P16" s="57">
        <v>1.0041152263374487</v>
      </c>
      <c r="Q16" s="57">
        <v>0</v>
      </c>
      <c r="R16" s="57">
        <v>0</v>
      </c>
      <c r="S16" s="54">
        <f t="shared" si="0"/>
        <v>0.3347050754458163</v>
      </c>
      <c r="T16" s="54">
        <f t="shared" si="1"/>
        <v>0.11156835848193877</v>
      </c>
      <c r="U16" s="54">
        <f t="shared" si="2"/>
        <v>0.4462734339277551</v>
      </c>
      <c r="V16" s="57"/>
      <c r="W16" s="55"/>
    </row>
    <row r="17" spans="3:23" ht="15">
      <c r="C17" s="52">
        <v>14</v>
      </c>
      <c r="D17" s="57">
        <v>0</v>
      </c>
      <c r="E17" s="57">
        <v>0</v>
      </c>
      <c r="F17" s="57">
        <v>2.0080321285140563</v>
      </c>
      <c r="G17" s="57">
        <v>2.0093023255813955</v>
      </c>
      <c r="H17" s="57">
        <v>0</v>
      </c>
      <c r="I17" s="57">
        <v>0</v>
      </c>
      <c r="J17" s="57">
        <v>0</v>
      </c>
      <c r="K17" s="57">
        <v>1.0020746887966805</v>
      </c>
      <c r="L17" s="57">
        <v>0</v>
      </c>
      <c r="M17" s="57">
        <v>0</v>
      </c>
      <c r="N17" s="57">
        <v>0</v>
      </c>
      <c r="O17" s="57">
        <v>1.0063157894736843</v>
      </c>
      <c r="P17" s="57">
        <v>0</v>
      </c>
      <c r="Q17" s="57">
        <v>0</v>
      </c>
      <c r="R17" s="57">
        <v>0</v>
      </c>
      <c r="S17" s="54">
        <f t="shared" si="0"/>
        <v>0</v>
      </c>
      <c r="T17" s="54">
        <f t="shared" si="1"/>
        <v>0</v>
      </c>
      <c r="U17" s="54">
        <f t="shared" si="2"/>
        <v>0</v>
      </c>
      <c r="V17" s="57"/>
      <c r="W17" s="55"/>
    </row>
    <row r="18" spans="3:23" ht="15">
      <c r="C18" s="52">
        <v>15</v>
      </c>
      <c r="D18" s="57">
        <v>0</v>
      </c>
      <c r="E18" s="57">
        <v>1.0043618967215422</v>
      </c>
      <c r="F18" s="57">
        <v>1.0040160642570282</v>
      </c>
      <c r="G18" s="57">
        <v>1.0046511627906978</v>
      </c>
      <c r="H18" s="57">
        <v>0</v>
      </c>
      <c r="I18" s="57">
        <v>1.0022061418990469</v>
      </c>
      <c r="J18" s="57">
        <v>0</v>
      </c>
      <c r="K18" s="57">
        <v>1.0020746887966805</v>
      </c>
      <c r="L18" s="57">
        <v>0</v>
      </c>
      <c r="M18" s="57">
        <v>1.009546539379475</v>
      </c>
      <c r="N18" s="57">
        <v>0</v>
      </c>
      <c r="O18" s="57">
        <v>1.0063157894736843</v>
      </c>
      <c r="P18" s="57">
        <v>1.0041152263374487</v>
      </c>
      <c r="Q18" s="57">
        <v>1.0086480253675412</v>
      </c>
      <c r="R18" s="57">
        <v>0</v>
      </c>
      <c r="S18" s="54">
        <f t="shared" si="0"/>
        <v>0.6709210839016633</v>
      </c>
      <c r="T18" s="54">
        <f t="shared" si="1"/>
        <v>0.5598563697564015</v>
      </c>
      <c r="U18" s="54">
        <f t="shared" si="2"/>
        <v>1.2307774536580647</v>
      </c>
      <c r="V18" s="57"/>
      <c r="W18" s="55"/>
    </row>
    <row r="19" spans="3:23" ht="15">
      <c r="C19" s="52">
        <v>16</v>
      </c>
      <c r="D19" s="57">
        <v>1.0022543106074453</v>
      </c>
      <c r="E19" s="57">
        <v>0</v>
      </c>
      <c r="F19" s="57">
        <v>1.0040160642570282</v>
      </c>
      <c r="G19" s="57">
        <v>0</v>
      </c>
      <c r="H19" s="57">
        <v>0</v>
      </c>
      <c r="I19" s="57">
        <v>1.0022061418990469</v>
      </c>
      <c r="J19" s="57">
        <v>1.0088599348534202</v>
      </c>
      <c r="K19" s="57">
        <v>2.004149377593361</v>
      </c>
      <c r="L19" s="57">
        <v>1.00635593220339</v>
      </c>
      <c r="M19" s="57">
        <v>0</v>
      </c>
      <c r="N19" s="57">
        <v>2.0136054421768708</v>
      </c>
      <c r="O19" s="57">
        <v>1.0063157894736843</v>
      </c>
      <c r="P19" s="57">
        <v>0</v>
      </c>
      <c r="Q19" s="57">
        <v>3.1571714531239685</v>
      </c>
      <c r="R19" s="57">
        <v>3.0066016975793777</v>
      </c>
      <c r="S19" s="54">
        <f t="shared" si="0"/>
        <v>2.0545910502344484</v>
      </c>
      <c r="T19" s="54">
        <f t="shared" si="1"/>
        <v>2.7394547336459314</v>
      </c>
      <c r="U19" s="54">
        <f t="shared" si="2"/>
        <v>4.79404578388038</v>
      </c>
      <c r="V19" s="57"/>
      <c r="W19" s="55"/>
    </row>
    <row r="20" spans="3:23" ht="15">
      <c r="C20" s="52">
        <v>17</v>
      </c>
      <c r="D20" s="57">
        <v>0</v>
      </c>
      <c r="E20" s="57">
        <v>1.0043618967215422</v>
      </c>
      <c r="F20" s="57">
        <v>3.0120481927710845</v>
      </c>
      <c r="G20" s="57">
        <v>2.0093023255813955</v>
      </c>
      <c r="H20" s="57">
        <v>1.0046666068383738</v>
      </c>
      <c r="I20" s="57">
        <v>1.0022061418990469</v>
      </c>
      <c r="J20" s="57">
        <v>1.0088599348534202</v>
      </c>
      <c r="K20" s="57">
        <v>2.004149377593361</v>
      </c>
      <c r="L20" s="57">
        <v>1.00635593220339</v>
      </c>
      <c r="M20" s="57">
        <v>1.009546539379475</v>
      </c>
      <c r="N20" s="57">
        <v>0</v>
      </c>
      <c r="O20" s="57">
        <v>1.0063157894736843</v>
      </c>
      <c r="P20" s="57">
        <v>0</v>
      </c>
      <c r="Q20" s="57">
        <v>1.0086480253675412</v>
      </c>
      <c r="R20" s="57">
        <v>1.0022005658597926</v>
      </c>
      <c r="S20" s="54">
        <f t="shared" si="0"/>
        <v>0.6702828637424447</v>
      </c>
      <c r="T20" s="54">
        <f t="shared" si="1"/>
        <v>0.8937104849899261</v>
      </c>
      <c r="U20" s="54">
        <f t="shared" si="2"/>
        <v>1.563993348732371</v>
      </c>
      <c r="V20" s="57"/>
      <c r="W20" s="55"/>
    </row>
    <row r="21" spans="3:23" ht="15">
      <c r="C21" s="52">
        <v>18</v>
      </c>
      <c r="D21" s="57">
        <v>0</v>
      </c>
      <c r="E21" s="57">
        <v>1.0043618967215422</v>
      </c>
      <c r="F21" s="57">
        <v>0</v>
      </c>
      <c r="G21" s="57">
        <v>1.0046511627906978</v>
      </c>
      <c r="H21" s="57">
        <v>0</v>
      </c>
      <c r="I21" s="57">
        <v>2.0044122837980938</v>
      </c>
      <c r="J21" s="57">
        <v>2.0177198697068404</v>
      </c>
      <c r="K21" s="57">
        <v>2.004149377593361</v>
      </c>
      <c r="L21" s="57">
        <v>0</v>
      </c>
      <c r="M21" s="57">
        <v>1.009546539379475</v>
      </c>
      <c r="N21" s="57">
        <v>3.020408163265306</v>
      </c>
      <c r="O21" s="57">
        <v>1.0063157894736843</v>
      </c>
      <c r="P21" s="57">
        <v>1.0041152263374487</v>
      </c>
      <c r="Q21" s="57">
        <v>2.0172960507350823</v>
      </c>
      <c r="R21" s="57">
        <v>1.0022005658597926</v>
      </c>
      <c r="S21" s="54">
        <f t="shared" si="0"/>
        <v>1.341203947644108</v>
      </c>
      <c r="T21" s="54">
        <f t="shared" si="1"/>
        <v>1.4535668547463276</v>
      </c>
      <c r="U21" s="54">
        <f t="shared" si="2"/>
        <v>2.7947708023904356</v>
      </c>
      <c r="V21" s="57"/>
      <c r="W21" s="55"/>
    </row>
    <row r="22" spans="3:23" ht="15">
      <c r="C22" s="52">
        <v>19</v>
      </c>
      <c r="D22" s="57">
        <v>0</v>
      </c>
      <c r="E22" s="57">
        <v>0</v>
      </c>
      <c r="F22" s="57">
        <v>0</v>
      </c>
      <c r="G22" s="57">
        <v>3.013953488372093</v>
      </c>
      <c r="H22" s="57">
        <v>1.0046666068383738</v>
      </c>
      <c r="I22" s="57">
        <v>1.0022061418990469</v>
      </c>
      <c r="J22" s="57">
        <v>0</v>
      </c>
      <c r="K22" s="57">
        <v>0</v>
      </c>
      <c r="L22" s="57">
        <v>1.00635593220339</v>
      </c>
      <c r="M22" s="57">
        <v>2.01909307875895</v>
      </c>
      <c r="N22" s="57">
        <v>1.0068027210884354</v>
      </c>
      <c r="O22" s="57">
        <v>3.0189473684210526</v>
      </c>
      <c r="P22" s="57">
        <v>4.122303674083293</v>
      </c>
      <c r="Q22" s="57">
        <v>2.0172960507350823</v>
      </c>
      <c r="R22" s="57">
        <v>4.00880226343917</v>
      </c>
      <c r="S22" s="54">
        <f t="shared" si="0"/>
        <v>3.382800662752515</v>
      </c>
      <c r="T22" s="54">
        <f t="shared" si="1"/>
        <v>3.1362996589755894</v>
      </c>
      <c r="U22" s="54">
        <f t="shared" si="2"/>
        <v>6.5191003217281045</v>
      </c>
      <c r="V22" s="57"/>
      <c r="W22" s="55"/>
    </row>
    <row r="23" spans="3:23" ht="15">
      <c r="C23" s="52">
        <v>20</v>
      </c>
      <c r="D23" s="57">
        <v>1.0022543106074453</v>
      </c>
      <c r="E23" s="57">
        <v>0</v>
      </c>
      <c r="F23" s="57">
        <v>0</v>
      </c>
      <c r="G23" s="57">
        <v>2.0093023255813955</v>
      </c>
      <c r="H23" s="57">
        <v>2.0093332136767477</v>
      </c>
      <c r="I23" s="57">
        <v>2.0044122837980938</v>
      </c>
      <c r="J23" s="57">
        <v>0</v>
      </c>
      <c r="K23" s="57">
        <v>0</v>
      </c>
      <c r="L23" s="57">
        <v>0</v>
      </c>
      <c r="M23" s="57">
        <v>2.01909307875895</v>
      </c>
      <c r="N23" s="57">
        <v>3.020408163265306</v>
      </c>
      <c r="O23" s="57">
        <v>0</v>
      </c>
      <c r="P23" s="57">
        <v>1.0041152263374487</v>
      </c>
      <c r="Q23" s="57">
        <v>1.0086480253675412</v>
      </c>
      <c r="R23" s="57">
        <v>1.0022005658597926</v>
      </c>
      <c r="S23" s="54">
        <f t="shared" si="0"/>
        <v>1.0049879391882608</v>
      </c>
      <c r="T23" s="54">
        <f t="shared" si="1"/>
        <v>1.005278843471865</v>
      </c>
      <c r="U23" s="54">
        <f t="shared" si="2"/>
        <v>2.0102667826601257</v>
      </c>
      <c r="V23" s="57"/>
      <c r="W23" s="55"/>
    </row>
    <row r="24" spans="3:23" ht="15">
      <c r="C24" s="52">
        <v>21</v>
      </c>
      <c r="D24" s="57">
        <v>3.006762931822336</v>
      </c>
      <c r="E24" s="57">
        <v>3.0130856901646266</v>
      </c>
      <c r="F24" s="57">
        <v>0</v>
      </c>
      <c r="G24" s="57">
        <v>3.013953488372093</v>
      </c>
      <c r="H24" s="57">
        <v>1.0046666068383738</v>
      </c>
      <c r="I24" s="57">
        <v>1.0022061418990469</v>
      </c>
      <c r="J24" s="57">
        <v>2.0177198697068404</v>
      </c>
      <c r="K24" s="57">
        <v>0</v>
      </c>
      <c r="L24" s="57">
        <v>0</v>
      </c>
      <c r="M24" s="57">
        <v>1.009546539379475</v>
      </c>
      <c r="N24" s="57">
        <v>2.0136054421768708</v>
      </c>
      <c r="O24" s="57">
        <v>0</v>
      </c>
      <c r="P24" s="57">
        <v>0</v>
      </c>
      <c r="Q24" s="57">
        <v>0</v>
      </c>
      <c r="R24" s="57">
        <v>2.1653307269624835</v>
      </c>
      <c r="S24" s="54">
        <f t="shared" si="0"/>
        <v>0.7217769089874945</v>
      </c>
      <c r="T24" s="54">
        <f t="shared" si="1"/>
        <v>0.9623692119833261</v>
      </c>
      <c r="U24" s="54">
        <f t="shared" si="2"/>
        <v>1.6841461209708206</v>
      </c>
      <c r="V24" s="57"/>
      <c r="W24" s="55"/>
    </row>
    <row r="25" spans="3:23" ht="15">
      <c r="C25" s="52">
        <v>22</v>
      </c>
      <c r="D25" s="57">
        <v>2.0045086212148906</v>
      </c>
      <c r="E25" s="57">
        <v>1.0043618967215422</v>
      </c>
      <c r="F25" s="57">
        <v>1.0040160642570282</v>
      </c>
      <c r="G25" s="57">
        <v>0</v>
      </c>
      <c r="H25" s="57">
        <v>0</v>
      </c>
      <c r="I25" s="57">
        <v>1.0022061418990469</v>
      </c>
      <c r="J25" s="57">
        <v>0</v>
      </c>
      <c r="K25" s="57">
        <v>0</v>
      </c>
      <c r="L25" s="57">
        <v>1.00635593220339</v>
      </c>
      <c r="M25" s="57">
        <v>0</v>
      </c>
      <c r="N25" s="57">
        <v>0</v>
      </c>
      <c r="O25" s="57">
        <v>0</v>
      </c>
      <c r="P25" s="57">
        <v>1.0557452264577927</v>
      </c>
      <c r="Q25" s="57">
        <v>3.256468624140402</v>
      </c>
      <c r="R25" s="57">
        <v>0</v>
      </c>
      <c r="S25" s="54">
        <f t="shared" si="0"/>
        <v>1.4374046168660648</v>
      </c>
      <c r="T25" s="54">
        <f t="shared" si="1"/>
        <v>1.564624413668822</v>
      </c>
      <c r="U25" s="54">
        <f t="shared" si="2"/>
        <v>3.002029030534887</v>
      </c>
      <c r="V25" s="57"/>
      <c r="W25" s="55"/>
    </row>
    <row r="26" spans="3:23" ht="15">
      <c r="C26" s="52">
        <v>23</v>
      </c>
      <c r="D26" s="57">
        <v>1.0022543106074453</v>
      </c>
      <c r="E26" s="57">
        <v>1.0043618967215422</v>
      </c>
      <c r="F26" s="57">
        <v>0</v>
      </c>
      <c r="G26" s="57">
        <v>0</v>
      </c>
      <c r="H26" s="57">
        <v>2.0093332136767477</v>
      </c>
      <c r="I26" s="57">
        <v>1.0022061418990469</v>
      </c>
      <c r="J26" s="57">
        <v>1.0088599348534202</v>
      </c>
      <c r="K26" s="57">
        <v>0</v>
      </c>
      <c r="L26" s="57">
        <v>0</v>
      </c>
      <c r="M26" s="57">
        <v>0</v>
      </c>
      <c r="N26" s="57">
        <v>1.0068027210884354</v>
      </c>
      <c r="O26" s="57">
        <v>3.0189473684210526</v>
      </c>
      <c r="P26" s="57">
        <v>0</v>
      </c>
      <c r="Q26" s="57">
        <v>4.1395520023694665</v>
      </c>
      <c r="R26" s="57">
        <v>2.004401131719585</v>
      </c>
      <c r="S26" s="54">
        <f t="shared" si="0"/>
        <v>2.047984378029684</v>
      </c>
      <c r="T26" s="54">
        <f t="shared" si="1"/>
        <v>2.730645837372912</v>
      </c>
      <c r="U26" s="54">
        <f t="shared" si="2"/>
        <v>4.778630215402596</v>
      </c>
      <c r="V26" s="57"/>
      <c r="W26" s="55"/>
    </row>
    <row r="27" spans="3:23" ht="15">
      <c r="C27" s="52">
        <v>24</v>
      </c>
      <c r="D27" s="57">
        <v>1.0022543106074453</v>
      </c>
      <c r="E27" s="57">
        <v>2.0087237934430844</v>
      </c>
      <c r="F27" s="57">
        <v>3.0120481927710845</v>
      </c>
      <c r="G27" s="57">
        <v>3.013953488372093</v>
      </c>
      <c r="H27" s="57">
        <v>1.0046666068383738</v>
      </c>
      <c r="I27" s="57">
        <v>3.0066184256971407</v>
      </c>
      <c r="J27" s="57">
        <v>2.0177198697068404</v>
      </c>
      <c r="K27" s="57">
        <v>3.0062240663900415</v>
      </c>
      <c r="L27" s="57">
        <v>3.0190677966101696</v>
      </c>
      <c r="M27" s="57">
        <v>1.009546539379475</v>
      </c>
      <c r="N27" s="57">
        <v>2.0136054421768708</v>
      </c>
      <c r="O27" s="57">
        <v>1.0063157894736843</v>
      </c>
      <c r="P27" s="57">
        <v>0</v>
      </c>
      <c r="Q27" s="57">
        <v>2.0740145686791833</v>
      </c>
      <c r="R27" s="57">
        <v>1.0346709630114357</v>
      </c>
      <c r="S27" s="54">
        <f t="shared" si="0"/>
        <v>1.0362285105635396</v>
      </c>
      <c r="T27" s="54">
        <f t="shared" si="1"/>
        <v>1.3816380140847195</v>
      </c>
      <c r="U27" s="54">
        <f t="shared" si="2"/>
        <v>2.417866524648259</v>
      </c>
      <c r="V27" s="57"/>
      <c r="W27" s="55"/>
    </row>
    <row r="28" spans="3:23" ht="15">
      <c r="C28" s="52">
        <v>25</v>
      </c>
      <c r="D28" s="57">
        <v>0</v>
      </c>
      <c r="E28" s="57">
        <v>3.0130856901646266</v>
      </c>
      <c r="F28" s="57">
        <v>1.0040160642570282</v>
      </c>
      <c r="G28" s="57">
        <v>2.0093023255813955</v>
      </c>
      <c r="H28" s="57">
        <v>0</v>
      </c>
      <c r="I28" s="57">
        <v>1.0022061418990469</v>
      </c>
      <c r="J28" s="57">
        <v>1.0088599348534202</v>
      </c>
      <c r="K28" s="57">
        <v>0</v>
      </c>
      <c r="L28" s="57">
        <v>1.00635593220339</v>
      </c>
      <c r="M28" s="57">
        <v>0</v>
      </c>
      <c r="N28" s="57">
        <v>0</v>
      </c>
      <c r="O28" s="57">
        <v>1.0063157894736843</v>
      </c>
      <c r="P28" s="57">
        <v>2.0082304526748973</v>
      </c>
      <c r="Q28" s="57">
        <v>2.1149699343840243</v>
      </c>
      <c r="R28" s="57">
        <v>2.059503629929834</v>
      </c>
      <c r="S28" s="54">
        <f t="shared" si="0"/>
        <v>2.060901338996252</v>
      </c>
      <c r="T28" s="54">
        <f t="shared" si="1"/>
        <v>2.07845830110337</v>
      </c>
      <c r="U28" s="54">
        <f t="shared" si="2"/>
        <v>4.139359640099622</v>
      </c>
      <c r="V28" s="57"/>
      <c r="W28" s="55"/>
    </row>
    <row r="29" spans="3:23" ht="15">
      <c r="C29" s="52">
        <v>26</v>
      </c>
      <c r="D29" s="57">
        <v>0</v>
      </c>
      <c r="E29" s="57">
        <v>4.017447586886169</v>
      </c>
      <c r="F29" s="57">
        <v>0</v>
      </c>
      <c r="G29" s="57">
        <v>4.018604651162791</v>
      </c>
      <c r="H29" s="57">
        <v>0</v>
      </c>
      <c r="I29" s="57">
        <v>1.0022061418990469</v>
      </c>
      <c r="J29" s="57">
        <v>2.0177198697068404</v>
      </c>
      <c r="K29" s="57">
        <v>2.004149377593361</v>
      </c>
      <c r="L29" s="57">
        <v>2.01271186440678</v>
      </c>
      <c r="M29" s="57">
        <v>1.009546539379475</v>
      </c>
      <c r="N29" s="57">
        <v>0</v>
      </c>
      <c r="O29" s="57">
        <v>2.0126315789473685</v>
      </c>
      <c r="P29" s="57">
        <v>0</v>
      </c>
      <c r="Q29" s="57">
        <v>2.0172960507350823</v>
      </c>
      <c r="R29" s="57">
        <v>2.109179256215243</v>
      </c>
      <c r="S29" s="54">
        <f t="shared" si="0"/>
        <v>1.3754917689834418</v>
      </c>
      <c r="T29" s="54">
        <f t="shared" si="1"/>
        <v>1.8339890253112556</v>
      </c>
      <c r="U29" s="54">
        <f t="shared" si="2"/>
        <v>3.2094807942946977</v>
      </c>
      <c r="V29" s="57"/>
      <c r="W29" s="55"/>
    </row>
    <row r="30" spans="3:23" ht="15">
      <c r="C30" s="52">
        <v>27</v>
      </c>
      <c r="D30" s="57">
        <v>0</v>
      </c>
      <c r="E30" s="57">
        <v>0</v>
      </c>
      <c r="F30" s="57">
        <v>2.0080321285140563</v>
      </c>
      <c r="G30" s="57">
        <v>0</v>
      </c>
      <c r="H30" s="57">
        <v>0</v>
      </c>
      <c r="I30" s="57">
        <v>1.0022061418990469</v>
      </c>
      <c r="J30" s="57">
        <v>0</v>
      </c>
      <c r="K30" s="57">
        <v>1.0020746887966805</v>
      </c>
      <c r="L30" s="57">
        <v>2.01271186440678</v>
      </c>
      <c r="M30" s="57">
        <v>0</v>
      </c>
      <c r="N30" s="57">
        <v>1.0068027210884354</v>
      </c>
      <c r="O30" s="57">
        <v>0</v>
      </c>
      <c r="P30" s="57">
        <v>2.0847239586865443</v>
      </c>
      <c r="Q30" s="57">
        <v>1.0086480253675412</v>
      </c>
      <c r="R30" s="57">
        <v>2.067564104043641</v>
      </c>
      <c r="S30" s="54">
        <f t="shared" si="0"/>
        <v>1.7203120293659089</v>
      </c>
      <c r="T30" s="54">
        <f t="shared" si="1"/>
        <v>1.5988413862590303</v>
      </c>
      <c r="U30" s="54">
        <f t="shared" si="2"/>
        <v>3.319153415624939</v>
      </c>
      <c r="V30" s="57"/>
      <c r="W30" s="55"/>
    </row>
    <row r="31" spans="3:23" ht="15">
      <c r="C31" s="52">
        <v>28</v>
      </c>
      <c r="D31" s="57">
        <v>0</v>
      </c>
      <c r="E31" s="57">
        <v>6.026171380329253</v>
      </c>
      <c r="F31" s="57">
        <v>2.0080321285140563</v>
      </c>
      <c r="G31" s="57">
        <v>1.0046511627906978</v>
      </c>
      <c r="H31" s="57">
        <v>2.0093332136767477</v>
      </c>
      <c r="I31" s="57">
        <v>1.0022061418990469</v>
      </c>
      <c r="J31" s="57">
        <v>1.0088599348534202</v>
      </c>
      <c r="K31" s="57">
        <v>0</v>
      </c>
      <c r="L31" s="57">
        <v>1.00635593220339</v>
      </c>
      <c r="M31" s="57">
        <v>0</v>
      </c>
      <c r="N31" s="57">
        <v>1.0068027210884354</v>
      </c>
      <c r="O31" s="57">
        <v>3.0189473684210526</v>
      </c>
      <c r="P31" s="57">
        <v>1.0344831936225272</v>
      </c>
      <c r="Q31" s="57">
        <v>3.1110708078254063</v>
      </c>
      <c r="R31" s="57">
        <v>1.03684358434793</v>
      </c>
      <c r="S31" s="54">
        <f t="shared" si="0"/>
        <v>1.7274658619319547</v>
      </c>
      <c r="T31" s="54">
        <f t="shared" si="1"/>
        <v>1.9584600847017635</v>
      </c>
      <c r="U31" s="54">
        <f t="shared" si="2"/>
        <v>3.685925946633718</v>
      </c>
      <c r="V31" s="57"/>
      <c r="W31" s="55"/>
    </row>
    <row r="32" spans="3:23" ht="15">
      <c r="C32" s="52">
        <v>29</v>
      </c>
      <c r="D32" s="57">
        <v>0</v>
      </c>
      <c r="E32" s="57">
        <v>0</v>
      </c>
      <c r="F32" s="57">
        <v>0</v>
      </c>
      <c r="G32" s="57">
        <v>2.0093023255813955</v>
      </c>
      <c r="H32" s="57">
        <v>0</v>
      </c>
      <c r="I32" s="57">
        <v>0</v>
      </c>
      <c r="J32" s="57">
        <v>2.0177198697068404</v>
      </c>
      <c r="K32" s="57">
        <v>0</v>
      </c>
      <c r="L32" s="57">
        <v>1.00635593220339</v>
      </c>
      <c r="M32" s="57">
        <v>1.009546539379475</v>
      </c>
      <c r="N32" s="57">
        <v>1.0068027210884354</v>
      </c>
      <c r="O32" s="57">
        <v>0</v>
      </c>
      <c r="P32" s="57">
        <v>3.0782487469957633</v>
      </c>
      <c r="Q32" s="57">
        <v>0</v>
      </c>
      <c r="R32" s="57">
        <v>3.0066016975793777</v>
      </c>
      <c r="S32" s="54">
        <f t="shared" si="0"/>
        <v>2.028283481525047</v>
      </c>
      <c r="T32" s="54">
        <f t="shared" si="1"/>
        <v>1.6782950597014752</v>
      </c>
      <c r="U32" s="54">
        <f t="shared" si="2"/>
        <v>3.706578541226522</v>
      </c>
      <c r="V32" s="57"/>
      <c r="W32" s="55"/>
    </row>
    <row r="33" spans="3:23" ht="15">
      <c r="C33" s="52">
        <v>30</v>
      </c>
      <c r="D33" s="57">
        <v>0</v>
      </c>
      <c r="E33" s="57">
        <v>0</v>
      </c>
      <c r="F33" s="57">
        <v>2.0080321285140563</v>
      </c>
      <c r="G33" s="57">
        <v>3.013953488372093</v>
      </c>
      <c r="H33" s="57">
        <v>0</v>
      </c>
      <c r="I33" s="57">
        <v>2.0044122837980938</v>
      </c>
      <c r="J33" s="57">
        <v>2.0177198697068404</v>
      </c>
      <c r="K33" s="57">
        <v>0</v>
      </c>
      <c r="L33" s="57">
        <v>0</v>
      </c>
      <c r="M33" s="57">
        <v>0</v>
      </c>
      <c r="N33" s="57">
        <v>1.0068027210884354</v>
      </c>
      <c r="O33" s="57">
        <v>1.0063157894736843</v>
      </c>
      <c r="P33" s="57">
        <v>4.117193471911994</v>
      </c>
      <c r="Q33" s="57">
        <v>2.0172960507350823</v>
      </c>
      <c r="R33" s="57">
        <v>3.0066016975793777</v>
      </c>
      <c r="S33" s="54">
        <f t="shared" si="0"/>
        <v>3.047030406742151</v>
      </c>
      <c r="T33" s="54">
        <f t="shared" si="1"/>
        <v>2.6903093850188706</v>
      </c>
      <c r="U33" s="54">
        <f t="shared" si="2"/>
        <v>5.737339791761022</v>
      </c>
      <c r="V33" s="57"/>
      <c r="W33" s="55"/>
    </row>
    <row r="34" spans="3:23" ht="15">
      <c r="C34" s="52">
        <v>31</v>
      </c>
      <c r="D34" s="57">
        <v>1.0022543106074453</v>
      </c>
      <c r="E34" s="57">
        <v>2.0087237934430844</v>
      </c>
      <c r="F34" s="57">
        <v>0</v>
      </c>
      <c r="G34" s="57">
        <v>0</v>
      </c>
      <c r="H34" s="57">
        <v>1.0046666068383738</v>
      </c>
      <c r="I34" s="57">
        <v>1.0022061418990469</v>
      </c>
      <c r="J34" s="57">
        <v>1.0088599348534202</v>
      </c>
      <c r="K34" s="57">
        <v>0</v>
      </c>
      <c r="L34" s="57">
        <v>0</v>
      </c>
      <c r="M34" s="57">
        <v>0</v>
      </c>
      <c r="N34" s="57">
        <v>1.0068027210884354</v>
      </c>
      <c r="O34" s="57">
        <v>2.0603847845782233</v>
      </c>
      <c r="P34" s="57">
        <v>1.0648387686123375</v>
      </c>
      <c r="Q34" s="57">
        <v>0</v>
      </c>
      <c r="R34" s="57">
        <v>2.055610299229502</v>
      </c>
      <c r="S34" s="54">
        <f t="shared" si="0"/>
        <v>1.0401496892806132</v>
      </c>
      <c r="T34" s="54">
        <f t="shared" si="1"/>
        <v>1.0319199961700383</v>
      </c>
      <c r="U34" s="54">
        <f t="shared" si="2"/>
        <v>2.0720696854506517</v>
      </c>
      <c r="V34" s="57"/>
      <c r="W34" s="55"/>
    </row>
    <row r="35" spans="3:23" ht="15">
      <c r="C35" s="52">
        <v>32</v>
      </c>
      <c r="D35" s="57">
        <v>2.0045086212148906</v>
      </c>
      <c r="E35" s="57">
        <v>0</v>
      </c>
      <c r="F35" s="57">
        <v>1.0040160642570282</v>
      </c>
      <c r="G35" s="57">
        <v>1.0046511627906978</v>
      </c>
      <c r="H35" s="57">
        <v>0</v>
      </c>
      <c r="I35" s="57">
        <v>0</v>
      </c>
      <c r="J35" s="57">
        <v>0</v>
      </c>
      <c r="K35" s="57">
        <v>1.0020746887966805</v>
      </c>
      <c r="L35" s="57">
        <v>1.00635593220339</v>
      </c>
      <c r="M35" s="57">
        <v>1.009546539379475</v>
      </c>
      <c r="N35" s="57">
        <v>0</v>
      </c>
      <c r="O35" s="57">
        <v>2.0126315789473685</v>
      </c>
      <c r="P35" s="57">
        <v>2.067230907567562</v>
      </c>
      <c r="Q35" s="57">
        <v>0</v>
      </c>
      <c r="R35" s="57">
        <v>0</v>
      </c>
      <c r="S35" s="54">
        <f t="shared" si="0"/>
        <v>0.6890769691891874</v>
      </c>
      <c r="T35" s="54">
        <f t="shared" si="1"/>
        <v>0.22969232306306242</v>
      </c>
      <c r="U35" s="54">
        <f t="shared" si="2"/>
        <v>0.9187692922522498</v>
      </c>
      <c r="V35" s="57"/>
      <c r="W35" s="55"/>
    </row>
    <row r="36" spans="3:23" ht="15">
      <c r="C36" s="52">
        <v>33</v>
      </c>
      <c r="D36" s="57">
        <v>0</v>
      </c>
      <c r="E36" s="57">
        <v>4.017447586886169</v>
      </c>
      <c r="F36" s="57">
        <v>3.0120481927710845</v>
      </c>
      <c r="G36" s="57">
        <v>1.0046511627906978</v>
      </c>
      <c r="H36" s="57">
        <v>1.0046666068383738</v>
      </c>
      <c r="I36" s="57">
        <v>1.0022061418990469</v>
      </c>
      <c r="J36" s="57">
        <v>1.0088599348534202</v>
      </c>
      <c r="K36" s="57">
        <v>1.0020746887966805</v>
      </c>
      <c r="L36" s="57">
        <v>1.00635593220339</v>
      </c>
      <c r="M36" s="57">
        <v>1.009546539379475</v>
      </c>
      <c r="N36" s="57">
        <v>1.0068027210884354</v>
      </c>
      <c r="O36" s="57">
        <v>0</v>
      </c>
      <c r="P36" s="57">
        <v>0</v>
      </c>
      <c r="Q36" s="57">
        <v>0</v>
      </c>
      <c r="R36" s="57">
        <v>0</v>
      </c>
      <c r="S36" s="54">
        <f t="shared" si="0"/>
        <v>0</v>
      </c>
      <c r="T36" s="54">
        <f t="shared" si="1"/>
        <v>0</v>
      </c>
      <c r="U36" s="54">
        <f t="shared" si="2"/>
        <v>0</v>
      </c>
      <c r="V36" s="57"/>
      <c r="W36" s="55"/>
    </row>
    <row r="37" spans="3:23" ht="15">
      <c r="C37" s="52">
        <v>34</v>
      </c>
      <c r="D37" s="57">
        <v>1.0022543106074453</v>
      </c>
      <c r="E37" s="57">
        <v>0</v>
      </c>
      <c r="F37" s="57">
        <v>0</v>
      </c>
      <c r="G37" s="57">
        <v>1.0046511627906978</v>
      </c>
      <c r="H37" s="57">
        <v>1.0046666068383738</v>
      </c>
      <c r="I37" s="57">
        <v>1.0022061418990469</v>
      </c>
      <c r="J37" s="57">
        <v>2.0177198697068404</v>
      </c>
      <c r="K37" s="57">
        <v>1.0020746887966805</v>
      </c>
      <c r="L37" s="57">
        <v>2.01271186440678</v>
      </c>
      <c r="M37" s="57">
        <v>0</v>
      </c>
      <c r="N37" s="57">
        <v>4.0272108843537415</v>
      </c>
      <c r="O37" s="57">
        <v>0</v>
      </c>
      <c r="P37" s="57">
        <v>0</v>
      </c>
      <c r="Q37" s="57">
        <v>5.1573518078524705</v>
      </c>
      <c r="R37" s="57">
        <v>1.0672801975004762</v>
      </c>
      <c r="S37" s="54">
        <f t="shared" si="0"/>
        <v>2.0748773351176486</v>
      </c>
      <c r="T37" s="54">
        <f t="shared" si="1"/>
        <v>2.7665031134901983</v>
      </c>
      <c r="U37" s="54">
        <f t="shared" si="2"/>
        <v>4.841380448607847</v>
      </c>
      <c r="V37" s="57"/>
      <c r="W37" s="55"/>
    </row>
    <row r="38" spans="3:23" ht="15">
      <c r="C38" s="52">
        <v>35</v>
      </c>
      <c r="D38" s="57">
        <v>2.0045086212148906</v>
      </c>
      <c r="E38" s="57">
        <v>1.0043618967215422</v>
      </c>
      <c r="F38" s="57">
        <v>1.0040160642570282</v>
      </c>
      <c r="G38" s="57">
        <v>3.013953488372093</v>
      </c>
      <c r="H38" s="57">
        <v>0</v>
      </c>
      <c r="I38" s="57">
        <v>1.0022061418990469</v>
      </c>
      <c r="J38" s="57">
        <v>0</v>
      </c>
      <c r="K38" s="57">
        <v>1.0020746887966805</v>
      </c>
      <c r="L38" s="57">
        <v>0</v>
      </c>
      <c r="M38" s="57">
        <v>1.009546539379475</v>
      </c>
      <c r="N38" s="57">
        <v>0</v>
      </c>
      <c r="O38" s="57">
        <v>0</v>
      </c>
      <c r="P38" s="57">
        <v>1.0305914186926868</v>
      </c>
      <c r="Q38" s="57">
        <v>1.1137122104077242</v>
      </c>
      <c r="R38" s="57">
        <v>1.0260429516807958</v>
      </c>
      <c r="S38" s="54">
        <f t="shared" si="0"/>
        <v>1.0567821935937356</v>
      </c>
      <c r="T38" s="54">
        <f t="shared" si="1"/>
        <v>1.065512451894085</v>
      </c>
      <c r="U38" s="54">
        <f t="shared" si="2"/>
        <v>2.1222946454878207</v>
      </c>
      <c r="V38" s="57"/>
      <c r="W38" s="55"/>
    </row>
    <row r="39" spans="3:23" ht="15">
      <c r="C39" s="52">
        <v>36</v>
      </c>
      <c r="D39" s="57">
        <v>2.0045086212148906</v>
      </c>
      <c r="E39" s="57">
        <v>0</v>
      </c>
      <c r="F39" s="57">
        <v>3.0120481927710845</v>
      </c>
      <c r="G39" s="57">
        <v>1.0046511627906978</v>
      </c>
      <c r="H39" s="57">
        <v>3.0139998205151217</v>
      </c>
      <c r="I39" s="57">
        <v>0</v>
      </c>
      <c r="J39" s="57">
        <v>1.0088599348534202</v>
      </c>
      <c r="K39" s="57">
        <v>4.008298755186722</v>
      </c>
      <c r="L39" s="57">
        <v>4.02542372881356</v>
      </c>
      <c r="M39" s="57">
        <v>2.01909307875895</v>
      </c>
      <c r="N39" s="57">
        <v>0</v>
      </c>
      <c r="O39" s="57">
        <v>0</v>
      </c>
      <c r="P39" s="57">
        <v>1.0292960931118147</v>
      </c>
      <c r="Q39" s="57">
        <v>2.06396699517306</v>
      </c>
      <c r="R39" s="57">
        <v>0</v>
      </c>
      <c r="S39" s="54">
        <f t="shared" si="0"/>
        <v>1.0310876960949582</v>
      </c>
      <c r="T39" s="54">
        <f t="shared" si="1"/>
        <v>1.0316848970893393</v>
      </c>
      <c r="U39" s="54">
        <f t="shared" si="2"/>
        <v>2.0627725931842975</v>
      </c>
      <c r="V39" s="57"/>
      <c r="W39" s="55"/>
    </row>
    <row r="40" spans="3:23" ht="15">
      <c r="C40" s="52">
        <v>37</v>
      </c>
      <c r="D40" s="57">
        <v>0</v>
      </c>
      <c r="E40" s="57">
        <v>0</v>
      </c>
      <c r="F40" s="57">
        <v>0</v>
      </c>
      <c r="G40" s="57">
        <v>0</v>
      </c>
      <c r="H40" s="57">
        <v>1.0046666068383738</v>
      </c>
      <c r="I40" s="57">
        <v>2.0044122837980938</v>
      </c>
      <c r="J40" s="57">
        <v>3.0265798045602605</v>
      </c>
      <c r="K40" s="57">
        <v>3.0062240663900415</v>
      </c>
      <c r="L40" s="57">
        <v>0</v>
      </c>
      <c r="M40" s="57">
        <v>1.009546539379475</v>
      </c>
      <c r="N40" s="57">
        <v>2.0136054421768708</v>
      </c>
      <c r="O40" s="57">
        <v>2.0126315789473685</v>
      </c>
      <c r="P40" s="57">
        <v>0</v>
      </c>
      <c r="Q40" s="57">
        <v>2.098070034757435</v>
      </c>
      <c r="R40" s="57">
        <v>1.0271522244003064</v>
      </c>
      <c r="S40" s="54">
        <f t="shared" si="0"/>
        <v>1.0417407530525804</v>
      </c>
      <c r="T40" s="54">
        <f t="shared" si="1"/>
        <v>1.3889876707367739</v>
      </c>
      <c r="U40" s="54">
        <f t="shared" si="2"/>
        <v>2.430728423789354</v>
      </c>
      <c r="V40" s="57"/>
      <c r="W40" s="55"/>
    </row>
    <row r="41" spans="3:23" ht="15">
      <c r="C41" s="52">
        <v>38</v>
      </c>
      <c r="D41" s="57">
        <v>2.0045086212148906</v>
      </c>
      <c r="E41" s="57">
        <v>1.0043618967215422</v>
      </c>
      <c r="F41" s="57">
        <v>1.0040160642570282</v>
      </c>
      <c r="G41" s="57">
        <v>2.0093023255813955</v>
      </c>
      <c r="H41" s="57">
        <v>1.0046666068383738</v>
      </c>
      <c r="I41" s="57">
        <v>4.0088245675961875</v>
      </c>
      <c r="J41" s="57">
        <v>2.0177198697068404</v>
      </c>
      <c r="K41" s="57">
        <v>1.0020746887966805</v>
      </c>
      <c r="L41" s="57">
        <v>2.01271186440678</v>
      </c>
      <c r="M41" s="57">
        <v>2.01909307875895</v>
      </c>
      <c r="N41" s="57">
        <v>1.0068027210884354</v>
      </c>
      <c r="O41" s="57">
        <v>3.0189473684210526</v>
      </c>
      <c r="P41" s="57">
        <v>1.0256263582975111</v>
      </c>
      <c r="Q41" s="57">
        <v>0</v>
      </c>
      <c r="R41" s="57">
        <v>3.0066016975793777</v>
      </c>
      <c r="S41" s="54">
        <f t="shared" si="0"/>
        <v>1.3440760186256295</v>
      </c>
      <c r="T41" s="54">
        <f t="shared" si="1"/>
        <v>1.450225905401669</v>
      </c>
      <c r="U41" s="54">
        <f t="shared" si="2"/>
        <v>2.7943019240272986</v>
      </c>
      <c r="V41" s="57"/>
      <c r="W41" s="55"/>
    </row>
    <row r="42" spans="3:23" ht="15">
      <c r="C42" s="52">
        <v>39</v>
      </c>
      <c r="D42" s="57">
        <v>1.0022543106074453</v>
      </c>
      <c r="E42" s="57">
        <v>0</v>
      </c>
      <c r="F42" s="57">
        <v>0</v>
      </c>
      <c r="G42" s="57">
        <v>2.0093023255813955</v>
      </c>
      <c r="H42" s="57">
        <v>0</v>
      </c>
      <c r="I42" s="57">
        <v>3.0066184256971407</v>
      </c>
      <c r="J42" s="57">
        <v>3.0265798045602605</v>
      </c>
      <c r="K42" s="57">
        <v>0</v>
      </c>
      <c r="L42" s="57">
        <v>0</v>
      </c>
      <c r="M42" s="57">
        <v>0</v>
      </c>
      <c r="N42" s="57">
        <v>0</v>
      </c>
      <c r="O42" s="57">
        <v>1.0063157894736843</v>
      </c>
      <c r="P42" s="57">
        <v>1.0510288740998521</v>
      </c>
      <c r="Q42" s="57">
        <v>1.0086480253675412</v>
      </c>
      <c r="R42" s="57">
        <v>1.0250376077634205</v>
      </c>
      <c r="S42" s="54">
        <f t="shared" si="0"/>
        <v>1.028238169076938</v>
      </c>
      <c r="T42" s="54">
        <f t="shared" si="1"/>
        <v>1.020641267402633</v>
      </c>
      <c r="U42" s="54">
        <f t="shared" si="2"/>
        <v>2.048879436479571</v>
      </c>
      <c r="V42" s="57"/>
      <c r="W42" s="55"/>
    </row>
    <row r="43" spans="3:23" ht="15">
      <c r="C43" s="52">
        <v>40</v>
      </c>
      <c r="D43" s="57">
        <v>5.0112715530372265</v>
      </c>
      <c r="E43" s="57">
        <v>1.0043618967215422</v>
      </c>
      <c r="F43" s="57">
        <v>6.024096385542169</v>
      </c>
      <c r="G43" s="57">
        <v>1.0046511627906978</v>
      </c>
      <c r="H43" s="57">
        <v>1.0046666068383738</v>
      </c>
      <c r="I43" s="57">
        <v>2.0044122837980938</v>
      </c>
      <c r="J43" s="57">
        <v>1.0088599348534202</v>
      </c>
      <c r="K43" s="57">
        <v>2.004149377593361</v>
      </c>
      <c r="L43" s="57">
        <v>0</v>
      </c>
      <c r="M43" s="57">
        <v>0</v>
      </c>
      <c r="N43" s="57">
        <v>1.0068027210884354</v>
      </c>
      <c r="O43" s="57">
        <v>0</v>
      </c>
      <c r="P43" s="57">
        <v>3.0123456790123457</v>
      </c>
      <c r="Q43" s="57">
        <v>2.095114142739328</v>
      </c>
      <c r="R43" s="57">
        <v>0</v>
      </c>
      <c r="S43" s="54">
        <f t="shared" si="0"/>
        <v>1.7024866072505578</v>
      </c>
      <c r="T43" s="54">
        <f t="shared" si="1"/>
        <v>1.2658669166632952</v>
      </c>
      <c r="U43" s="54">
        <f t="shared" si="2"/>
        <v>2.968353523913853</v>
      </c>
      <c r="V43" s="57"/>
      <c r="W43" s="55"/>
    </row>
    <row r="44" spans="3:23" ht="15">
      <c r="C44" s="52">
        <v>41</v>
      </c>
      <c r="D44" s="57">
        <v>1.0022543106074453</v>
      </c>
      <c r="E44" s="57">
        <v>3.0130856901646266</v>
      </c>
      <c r="F44" s="57">
        <v>4.016064257028113</v>
      </c>
      <c r="G44" s="57">
        <v>2.0093023255813955</v>
      </c>
      <c r="H44" s="57">
        <v>0</v>
      </c>
      <c r="I44" s="57">
        <v>2.0044122837980938</v>
      </c>
      <c r="J44" s="57">
        <v>0</v>
      </c>
      <c r="K44" s="57">
        <v>5.0103734439834025</v>
      </c>
      <c r="L44" s="57">
        <v>0</v>
      </c>
      <c r="M44" s="57">
        <v>2.01909307875895</v>
      </c>
      <c r="N44" s="57">
        <v>0</v>
      </c>
      <c r="O44" s="57">
        <v>0</v>
      </c>
      <c r="P44" s="57">
        <v>2.1042272274171476</v>
      </c>
      <c r="Q44" s="57">
        <v>3.1383961748404485</v>
      </c>
      <c r="R44" s="57">
        <v>0</v>
      </c>
      <c r="S44" s="54">
        <f t="shared" si="0"/>
        <v>1.7475411340858653</v>
      </c>
      <c r="T44" s="54">
        <f t="shared" si="1"/>
        <v>1.6286457696421046</v>
      </c>
      <c r="U44" s="54">
        <f t="shared" si="2"/>
        <v>3.37618690372797</v>
      </c>
      <c r="V44" s="57"/>
      <c r="W44" s="55"/>
    </row>
    <row r="45" spans="3:23" ht="15">
      <c r="C45" s="52">
        <v>42</v>
      </c>
      <c r="D45" s="57">
        <v>1.0022543106074453</v>
      </c>
      <c r="E45" s="57">
        <v>2.0087237934430844</v>
      </c>
      <c r="F45" s="57">
        <v>0</v>
      </c>
      <c r="G45" s="57">
        <v>2.0093023255813955</v>
      </c>
      <c r="H45" s="57">
        <v>1.0046666068383738</v>
      </c>
      <c r="I45" s="57">
        <v>2.0044122837980938</v>
      </c>
      <c r="J45" s="57">
        <v>2.0177198697068404</v>
      </c>
      <c r="K45" s="57">
        <v>0</v>
      </c>
      <c r="L45" s="57">
        <v>2.01271186440678</v>
      </c>
      <c r="M45" s="57">
        <v>3.028639618138425</v>
      </c>
      <c r="N45" s="57">
        <v>3.020408163265306</v>
      </c>
      <c r="O45" s="57">
        <v>3.0189473684210526</v>
      </c>
      <c r="P45" s="57">
        <v>1.0041152263374487</v>
      </c>
      <c r="Q45" s="57">
        <v>5.043240126837706</v>
      </c>
      <c r="R45" s="57">
        <v>2.004401131719585</v>
      </c>
      <c r="S45" s="54">
        <f t="shared" si="0"/>
        <v>2.6839188282982462</v>
      </c>
      <c r="T45" s="54">
        <f t="shared" si="1"/>
        <v>3.2438533622851793</v>
      </c>
      <c r="U45" s="54">
        <f t="shared" si="2"/>
        <v>5.9277721905834255</v>
      </c>
      <c r="V45" s="57"/>
      <c r="W45" s="55"/>
    </row>
    <row r="46" spans="3:23" ht="15">
      <c r="C46" s="52">
        <v>43</v>
      </c>
      <c r="D46" s="57">
        <v>0</v>
      </c>
      <c r="E46" s="57">
        <v>1.0043618967215422</v>
      </c>
      <c r="F46" s="57">
        <v>1.0040160642570282</v>
      </c>
      <c r="G46" s="57">
        <v>1.0046511627906978</v>
      </c>
      <c r="H46" s="57">
        <v>2.0093332136767477</v>
      </c>
      <c r="I46" s="57">
        <v>2.0044122837980938</v>
      </c>
      <c r="J46" s="57">
        <v>1.0088599348534202</v>
      </c>
      <c r="K46" s="57">
        <v>3.0062240663900415</v>
      </c>
      <c r="L46" s="57">
        <v>0</v>
      </c>
      <c r="M46" s="57">
        <v>0</v>
      </c>
      <c r="N46" s="57">
        <v>1.0068027210884354</v>
      </c>
      <c r="O46" s="57">
        <v>3.0189473684210526</v>
      </c>
      <c r="P46" s="57">
        <v>4.14353810109359</v>
      </c>
      <c r="Q46" s="57">
        <v>1.0454996723420298</v>
      </c>
      <c r="R46" s="57">
        <v>0</v>
      </c>
      <c r="S46" s="54">
        <f t="shared" si="0"/>
        <v>1.7296792578118731</v>
      </c>
      <c r="T46" s="54">
        <f t="shared" si="1"/>
        <v>0.9250596433846342</v>
      </c>
      <c r="U46" s="54">
        <f t="shared" si="2"/>
        <v>2.6547389011965072</v>
      </c>
      <c r="V46" s="57"/>
      <c r="W46" s="55"/>
    </row>
    <row r="47" spans="3:23" ht="15">
      <c r="C47" s="52">
        <v>44</v>
      </c>
      <c r="D47" s="57">
        <v>4.009017242429781</v>
      </c>
      <c r="E47" s="57">
        <v>0</v>
      </c>
      <c r="F47" s="57">
        <v>2.0080321285140563</v>
      </c>
      <c r="G47" s="57">
        <v>3.013953488372093</v>
      </c>
      <c r="H47" s="57">
        <v>0</v>
      </c>
      <c r="I47" s="57">
        <v>2.0044122837980938</v>
      </c>
      <c r="J47" s="57">
        <v>1.0088599348534202</v>
      </c>
      <c r="K47" s="57">
        <v>2.004149377593361</v>
      </c>
      <c r="L47" s="57">
        <v>1.00635593220339</v>
      </c>
      <c r="M47" s="57">
        <v>2.01909307875895</v>
      </c>
      <c r="N47" s="57">
        <v>2.0136054421768708</v>
      </c>
      <c r="O47" s="57">
        <v>1.0063157894736843</v>
      </c>
      <c r="P47" s="57">
        <v>4.016460905349795</v>
      </c>
      <c r="Q47" s="57">
        <v>1.0274112104498994</v>
      </c>
      <c r="R47" s="57">
        <v>1.0022005658597926</v>
      </c>
      <c r="S47" s="54">
        <f t="shared" si="0"/>
        <v>2.0153575605531624</v>
      </c>
      <c r="T47" s="54">
        <f t="shared" si="1"/>
        <v>1.348323112287618</v>
      </c>
      <c r="U47" s="54">
        <f t="shared" si="2"/>
        <v>3.3636806728407804</v>
      </c>
      <c r="V47" s="57"/>
      <c r="W47" s="55"/>
    </row>
    <row r="48" spans="3:23" ht="15">
      <c r="C48" s="52">
        <v>45</v>
      </c>
      <c r="D48" s="57">
        <v>2.0045086212148906</v>
      </c>
      <c r="E48" s="57">
        <v>1.0043618967215422</v>
      </c>
      <c r="F48" s="57">
        <v>1.0040160642570282</v>
      </c>
      <c r="G48" s="57">
        <v>1.0046511627906978</v>
      </c>
      <c r="H48" s="57">
        <v>3.0139998205151217</v>
      </c>
      <c r="I48" s="57">
        <v>0</v>
      </c>
      <c r="J48" s="57">
        <v>1.0088599348534202</v>
      </c>
      <c r="K48" s="57">
        <v>1.0020746887966805</v>
      </c>
      <c r="L48" s="57">
        <v>3.0190677966101696</v>
      </c>
      <c r="M48" s="57">
        <v>0</v>
      </c>
      <c r="N48" s="57">
        <v>3.020408163265306</v>
      </c>
      <c r="O48" s="57">
        <v>2.0126315789473685</v>
      </c>
      <c r="P48" s="57">
        <v>2.0082304526748973</v>
      </c>
      <c r="Q48" s="57">
        <v>0</v>
      </c>
      <c r="R48" s="57">
        <v>0</v>
      </c>
      <c r="S48" s="54">
        <f t="shared" si="0"/>
        <v>0.6694101508916326</v>
      </c>
      <c r="T48" s="54">
        <f t="shared" si="1"/>
        <v>0.2231367169638775</v>
      </c>
      <c r="U48" s="54">
        <f t="shared" si="2"/>
        <v>0.8925468678555101</v>
      </c>
      <c r="V48" s="57"/>
      <c r="W48" s="55"/>
    </row>
    <row r="49" spans="3:23" ht="15">
      <c r="C49" s="52">
        <v>46</v>
      </c>
      <c r="D49" s="57">
        <v>1.0022543106074453</v>
      </c>
      <c r="E49" s="57">
        <v>2.0087237934430844</v>
      </c>
      <c r="F49" s="57">
        <v>1.0040160642570282</v>
      </c>
      <c r="G49" s="57">
        <v>3.013953488372093</v>
      </c>
      <c r="H49" s="57">
        <v>3.0139998205151217</v>
      </c>
      <c r="I49" s="57">
        <v>1.0022061418990469</v>
      </c>
      <c r="J49" s="57">
        <v>5.044299674267101</v>
      </c>
      <c r="K49" s="57">
        <v>3.0062240663900415</v>
      </c>
      <c r="L49" s="57">
        <v>1.00635593220339</v>
      </c>
      <c r="M49" s="57">
        <v>6.05727923627685</v>
      </c>
      <c r="N49" s="57">
        <v>3.020408163265306</v>
      </c>
      <c r="O49" s="57">
        <v>1.0063157894736843</v>
      </c>
      <c r="P49" s="57">
        <v>0</v>
      </c>
      <c r="Q49" s="57">
        <v>0</v>
      </c>
      <c r="R49" s="57">
        <v>1.0022005658597926</v>
      </c>
      <c r="S49" s="54">
        <f t="shared" si="0"/>
        <v>0.3340668552865975</v>
      </c>
      <c r="T49" s="54">
        <f t="shared" si="1"/>
        <v>0.4454224737154634</v>
      </c>
      <c r="U49" s="54">
        <f t="shared" si="2"/>
        <v>0.7794893290020609</v>
      </c>
      <c r="V49" s="57"/>
      <c r="W49" s="55"/>
    </row>
    <row r="50" spans="3:23" ht="15">
      <c r="C50" s="52">
        <v>47</v>
      </c>
      <c r="D50" s="57">
        <v>3.006762931822336</v>
      </c>
      <c r="E50" s="57">
        <v>2.0087237934430844</v>
      </c>
      <c r="F50" s="57">
        <v>3.0120481927710845</v>
      </c>
      <c r="G50" s="57">
        <v>5.023255813953488</v>
      </c>
      <c r="H50" s="57">
        <v>2.0093332136767477</v>
      </c>
      <c r="I50" s="57">
        <v>0</v>
      </c>
      <c r="J50" s="57">
        <v>4.035439739413681</v>
      </c>
      <c r="K50" s="57">
        <v>2.004149377593361</v>
      </c>
      <c r="L50" s="57">
        <v>2.01271186440678</v>
      </c>
      <c r="M50" s="57">
        <v>3.028639618138425</v>
      </c>
      <c r="N50" s="57">
        <v>1.0068027210884354</v>
      </c>
      <c r="O50" s="57">
        <v>2.0126315789473685</v>
      </c>
      <c r="P50" s="57">
        <v>5.074348296717349</v>
      </c>
      <c r="Q50" s="57">
        <v>3.09157392830739</v>
      </c>
      <c r="R50" s="57">
        <v>4.155160359816515</v>
      </c>
      <c r="S50" s="54">
        <f t="shared" si="0"/>
        <v>4.107027528280418</v>
      </c>
      <c r="T50" s="54">
        <f t="shared" si="1"/>
        <v>3.784587272134774</v>
      </c>
      <c r="U50" s="54">
        <f t="shared" si="2"/>
        <v>7.8916148004151925</v>
      </c>
      <c r="V50" s="57"/>
      <c r="W50" s="55"/>
    </row>
    <row r="51" spans="3:23" ht="15">
      <c r="C51" s="52">
        <v>48</v>
      </c>
      <c r="D51" s="57">
        <v>4.009017242429781</v>
      </c>
      <c r="E51" s="57">
        <v>2.0087237934430844</v>
      </c>
      <c r="F51" s="57">
        <v>3.0120481927710845</v>
      </c>
      <c r="G51" s="57">
        <v>1.0046511627906978</v>
      </c>
      <c r="H51" s="57">
        <v>4.018666427353495</v>
      </c>
      <c r="I51" s="57">
        <v>2.0044122837980938</v>
      </c>
      <c r="J51" s="57">
        <v>2.0177198697068404</v>
      </c>
      <c r="K51" s="57">
        <v>2.004149377593361</v>
      </c>
      <c r="L51" s="57">
        <v>4.02542372881356</v>
      </c>
      <c r="M51" s="57">
        <v>2.01909307875895</v>
      </c>
      <c r="N51" s="57">
        <v>1.0068027210884354</v>
      </c>
      <c r="O51" s="57">
        <v>5.031578947368421</v>
      </c>
      <c r="P51" s="57">
        <v>4.016460905349795</v>
      </c>
      <c r="Q51" s="57">
        <v>6.114861802125636</v>
      </c>
      <c r="R51" s="57">
        <v>4.056540043618933</v>
      </c>
      <c r="S51" s="54">
        <f t="shared" si="0"/>
        <v>4.729287583698121</v>
      </c>
      <c r="T51" s="54">
        <f t="shared" si="1"/>
        <v>4.966896476480897</v>
      </c>
      <c r="U51" s="54">
        <f t="shared" si="2"/>
        <v>9.696184060179018</v>
      </c>
      <c r="V51" s="57"/>
      <c r="W51" s="55"/>
    </row>
    <row r="52" spans="3:23" ht="15">
      <c r="C52" s="52">
        <v>49</v>
      </c>
      <c r="D52" s="57">
        <v>2.0045086212148906</v>
      </c>
      <c r="E52" s="57">
        <v>6.026171380329253</v>
      </c>
      <c r="F52" s="57">
        <v>2.0080321285140563</v>
      </c>
      <c r="G52" s="57">
        <v>2.0093023255813955</v>
      </c>
      <c r="H52" s="57">
        <v>3.0139998205151217</v>
      </c>
      <c r="I52" s="57">
        <v>2.0044122837980938</v>
      </c>
      <c r="J52" s="57">
        <v>4.035439739413681</v>
      </c>
      <c r="K52" s="57">
        <v>3.0062240663900415</v>
      </c>
      <c r="L52" s="57">
        <v>3.0190677966101696</v>
      </c>
      <c r="M52" s="57">
        <v>2.01909307875895</v>
      </c>
      <c r="N52" s="57">
        <v>5.034013605442177</v>
      </c>
      <c r="O52" s="57">
        <v>2.0126315789473685</v>
      </c>
      <c r="P52" s="57">
        <v>7.096967568774739</v>
      </c>
      <c r="Q52" s="57">
        <v>4.17817475703704</v>
      </c>
      <c r="R52" s="57">
        <v>1.0243521291455397</v>
      </c>
      <c r="S52" s="54">
        <f t="shared" si="0"/>
        <v>4.099831484985772</v>
      </c>
      <c r="T52" s="54">
        <f t="shared" si="1"/>
        <v>3.1007861237227843</v>
      </c>
      <c r="U52" s="54">
        <f t="shared" si="2"/>
        <v>7.200617608708557</v>
      </c>
      <c r="V52" s="57"/>
      <c r="W52" s="55"/>
    </row>
    <row r="53" spans="3:23" ht="15">
      <c r="C53" s="52">
        <v>50</v>
      </c>
      <c r="D53" s="57">
        <v>4.009017242429781</v>
      </c>
      <c r="E53" s="57">
        <v>4.017447586886169</v>
      </c>
      <c r="F53" s="57">
        <v>3.0120481927710845</v>
      </c>
      <c r="G53" s="57">
        <v>6.027906976744186</v>
      </c>
      <c r="H53" s="57">
        <v>5.023333034191869</v>
      </c>
      <c r="I53" s="57">
        <v>3.0066184256971407</v>
      </c>
      <c r="J53" s="57">
        <v>4.035439739413681</v>
      </c>
      <c r="K53" s="57">
        <v>7.014522821576763</v>
      </c>
      <c r="L53" s="57">
        <v>3.0190677966101696</v>
      </c>
      <c r="M53" s="57">
        <v>5.0942586157452086</v>
      </c>
      <c r="N53" s="57">
        <v>7.0476190476190474</v>
      </c>
      <c r="O53" s="57">
        <v>4.025263157894737</v>
      </c>
      <c r="P53" s="57">
        <v>3.0356301203708944</v>
      </c>
      <c r="Q53" s="57">
        <v>4.073117811620501</v>
      </c>
      <c r="R53" s="57">
        <v>3.0651853864892455</v>
      </c>
      <c r="S53" s="54">
        <f t="shared" si="0"/>
        <v>3.3913111061602135</v>
      </c>
      <c r="T53" s="54">
        <f t="shared" si="1"/>
        <v>3.5098714347566538</v>
      </c>
      <c r="U53" s="54">
        <f t="shared" si="2"/>
        <v>6.901182540916867</v>
      </c>
      <c r="V53" s="57"/>
      <c r="W53" s="55"/>
    </row>
    <row r="54" spans="3:23" ht="15">
      <c r="C54" s="52">
        <v>51</v>
      </c>
      <c r="D54" s="57">
        <v>1.0022543106074453</v>
      </c>
      <c r="E54" s="57">
        <v>2.0087237934430844</v>
      </c>
      <c r="F54" s="57">
        <v>8.032128514056225</v>
      </c>
      <c r="G54" s="57">
        <v>4.018604651162791</v>
      </c>
      <c r="H54" s="57">
        <v>4.018666427353495</v>
      </c>
      <c r="I54" s="57">
        <v>4.0088245675961875</v>
      </c>
      <c r="J54" s="57">
        <v>11.097459283387622</v>
      </c>
      <c r="K54" s="57">
        <v>2.004149377593361</v>
      </c>
      <c r="L54" s="57">
        <v>2.01271186440678</v>
      </c>
      <c r="M54" s="57">
        <v>2.01909307875895</v>
      </c>
      <c r="N54" s="57">
        <v>2.0136054421768708</v>
      </c>
      <c r="O54" s="57">
        <v>7.04421052631579</v>
      </c>
      <c r="P54" s="57">
        <v>4.052682414426404</v>
      </c>
      <c r="Q54" s="57">
        <v>4.091352080577864</v>
      </c>
      <c r="R54" s="57">
        <v>4.00880226343917</v>
      </c>
      <c r="S54" s="54">
        <f t="shared" si="0"/>
        <v>4.0509455861478125</v>
      </c>
      <c r="T54" s="54">
        <f t="shared" si="1"/>
        <v>4.050366643388283</v>
      </c>
      <c r="U54" s="54">
        <f t="shared" si="2"/>
        <v>8.101312229536095</v>
      </c>
      <c r="V54" s="57"/>
      <c r="W54" s="55"/>
    </row>
    <row r="55" spans="3:23" ht="15">
      <c r="C55" s="52">
        <v>52</v>
      </c>
      <c r="D55" s="57">
        <v>6.013525863644672</v>
      </c>
      <c r="E55" s="57">
        <v>5.0218094836077105</v>
      </c>
      <c r="F55" s="57">
        <v>2.0080321285140563</v>
      </c>
      <c r="G55" s="57">
        <v>2.0093023255813955</v>
      </c>
      <c r="H55" s="57">
        <v>6.027999641030243</v>
      </c>
      <c r="I55" s="57">
        <v>4.0088245675961875</v>
      </c>
      <c r="J55" s="57">
        <v>4.035439739413681</v>
      </c>
      <c r="K55" s="57">
        <v>6.012448132780083</v>
      </c>
      <c r="L55" s="57">
        <v>6.038135593220339</v>
      </c>
      <c r="M55" s="57">
        <v>4.0381861575179</v>
      </c>
      <c r="N55" s="57">
        <v>4.0272108843537415</v>
      </c>
      <c r="O55" s="57">
        <v>5.031578947368421</v>
      </c>
      <c r="P55" s="57">
        <v>3.147568186070633</v>
      </c>
      <c r="Q55" s="57">
        <v>4.066414503180589</v>
      </c>
      <c r="R55" s="57">
        <v>5.048048218029529</v>
      </c>
      <c r="S55" s="54">
        <f t="shared" si="0"/>
        <v>4.0873436357602495</v>
      </c>
      <c r="T55" s="54">
        <f t="shared" si="1"/>
        <v>4.400602118990122</v>
      </c>
      <c r="U55" s="54">
        <f t="shared" si="2"/>
        <v>8.48794575475037</v>
      </c>
      <c r="V55" s="57"/>
      <c r="W55" s="55"/>
    </row>
    <row r="56" spans="3:23" ht="15">
      <c r="C56" s="52">
        <v>53</v>
      </c>
      <c r="D56" s="57">
        <v>2.0045086212148906</v>
      </c>
      <c r="E56" s="57">
        <v>7.030533277050795</v>
      </c>
      <c r="F56" s="57">
        <v>2.0080321285140563</v>
      </c>
      <c r="G56" s="57">
        <v>1.0046511627906978</v>
      </c>
      <c r="H56" s="57">
        <v>3.0139998205151217</v>
      </c>
      <c r="I56" s="57">
        <v>3.0066184256971407</v>
      </c>
      <c r="J56" s="57">
        <v>3.0265798045602605</v>
      </c>
      <c r="K56" s="57">
        <v>7.014522821576763</v>
      </c>
      <c r="L56" s="57">
        <v>3.0190677966101696</v>
      </c>
      <c r="M56" s="57">
        <v>2.01909307875895</v>
      </c>
      <c r="N56" s="57">
        <v>7.0476190476190474</v>
      </c>
      <c r="O56" s="57">
        <v>4.052519317414101</v>
      </c>
      <c r="P56" s="57">
        <v>9.156905363316794</v>
      </c>
      <c r="Q56" s="57">
        <v>3.063232200154252</v>
      </c>
      <c r="R56" s="57">
        <v>4.037248904276147</v>
      </c>
      <c r="S56" s="54">
        <f t="shared" si="0"/>
        <v>5.4191288225823975</v>
      </c>
      <c r="T56" s="54">
        <f t="shared" si="1"/>
        <v>4.173203309004266</v>
      </c>
      <c r="U56" s="54">
        <f t="shared" si="2"/>
        <v>9.592332131586662</v>
      </c>
      <c r="V56" s="57"/>
      <c r="W56" s="55"/>
    </row>
    <row r="57" spans="3:23" ht="15">
      <c r="C57" s="52">
        <v>54</v>
      </c>
      <c r="D57" s="57">
        <v>6.013525863644672</v>
      </c>
      <c r="E57" s="57">
        <v>4.017447586886169</v>
      </c>
      <c r="F57" s="57">
        <v>1.0040160642570282</v>
      </c>
      <c r="G57" s="57">
        <v>7.032558139534884</v>
      </c>
      <c r="H57" s="57">
        <v>5.023333034191869</v>
      </c>
      <c r="I57" s="57">
        <v>9.019855277091423</v>
      </c>
      <c r="J57" s="57">
        <v>3.0265798045602605</v>
      </c>
      <c r="K57" s="57">
        <v>3.0062240663900415</v>
      </c>
      <c r="L57" s="57">
        <v>6.038135593220339</v>
      </c>
      <c r="M57" s="57">
        <v>5.047732696897374</v>
      </c>
      <c r="N57" s="57">
        <v>7.0476190476190474</v>
      </c>
      <c r="O57" s="57">
        <v>5.031578947368421</v>
      </c>
      <c r="P57" s="57">
        <v>5.055453916593525</v>
      </c>
      <c r="Q57" s="57">
        <v>4.090981824449313</v>
      </c>
      <c r="R57" s="57">
        <v>4.098920759218357</v>
      </c>
      <c r="S57" s="54">
        <f t="shared" si="0"/>
        <v>4.415118833420398</v>
      </c>
      <c r="T57" s="54">
        <f t="shared" si="1"/>
        <v>4.201673805696022</v>
      </c>
      <c r="U57" s="54">
        <f t="shared" si="2"/>
        <v>8.61679263911642</v>
      </c>
      <c r="V57" s="57"/>
      <c r="W57" s="55"/>
    </row>
    <row r="58" spans="3:23" ht="15">
      <c r="C58" s="52">
        <v>55</v>
      </c>
      <c r="D58" s="57">
        <v>5.0112715530372265</v>
      </c>
      <c r="E58" s="57">
        <v>7.030533277050795</v>
      </c>
      <c r="F58" s="57">
        <v>9.036144578313253</v>
      </c>
      <c r="G58" s="57">
        <v>12.055813953488371</v>
      </c>
      <c r="H58" s="57">
        <v>7.032666247868617</v>
      </c>
      <c r="I58" s="57">
        <v>0</v>
      </c>
      <c r="J58" s="57">
        <v>9.079739413680782</v>
      </c>
      <c r="K58" s="57">
        <v>7.014522821576763</v>
      </c>
      <c r="L58" s="57">
        <v>6.038135593220339</v>
      </c>
      <c r="M58" s="57">
        <v>3.028639618138425</v>
      </c>
      <c r="N58" s="57">
        <v>4.0272108843537415</v>
      </c>
      <c r="O58" s="57">
        <v>4.025263157894737</v>
      </c>
      <c r="P58" s="57">
        <v>8.083589151618611</v>
      </c>
      <c r="Q58" s="57">
        <v>2.074073710597104</v>
      </c>
      <c r="R58" s="57">
        <v>6.097415532935551</v>
      </c>
      <c r="S58" s="54">
        <f t="shared" si="0"/>
        <v>5.418359465050422</v>
      </c>
      <c r="T58" s="54">
        <f t="shared" si="1"/>
        <v>4.529949569527692</v>
      </c>
      <c r="U58" s="54">
        <f t="shared" si="2"/>
        <v>9.948309034578113</v>
      </c>
      <c r="V58" s="57"/>
      <c r="W58" s="55"/>
    </row>
    <row r="59" spans="3:23" ht="15">
      <c r="C59" s="52">
        <v>56</v>
      </c>
      <c r="D59" s="57">
        <v>7.015780174252117</v>
      </c>
      <c r="E59" s="57">
        <v>17.074152244266216</v>
      </c>
      <c r="F59" s="57">
        <v>10.040160642570282</v>
      </c>
      <c r="G59" s="57">
        <v>5.023255813953488</v>
      </c>
      <c r="H59" s="57">
        <v>7.032666247868617</v>
      </c>
      <c r="I59" s="57">
        <v>4.0088245675961875</v>
      </c>
      <c r="J59" s="57">
        <v>5.044299674267101</v>
      </c>
      <c r="K59" s="57">
        <v>4.008298755186722</v>
      </c>
      <c r="L59" s="57">
        <v>4.02542372881356</v>
      </c>
      <c r="M59" s="57">
        <v>7.066825775656325</v>
      </c>
      <c r="N59" s="57">
        <v>3.020408163265306</v>
      </c>
      <c r="O59" s="57">
        <v>6.037894736842105</v>
      </c>
      <c r="P59" s="57">
        <v>6.061564354528491</v>
      </c>
      <c r="Q59" s="57">
        <v>6.088301977446702</v>
      </c>
      <c r="R59" s="57">
        <v>7.0154039610185475</v>
      </c>
      <c r="S59" s="54">
        <f t="shared" si="0"/>
        <v>6.388423430997913</v>
      </c>
      <c r="T59" s="54">
        <f t="shared" si="1"/>
        <v>6.497376456487721</v>
      </c>
      <c r="U59" s="54">
        <f t="shared" si="2"/>
        <v>12.885799887485636</v>
      </c>
      <c r="V59" s="57"/>
      <c r="W59" s="55"/>
    </row>
    <row r="60" spans="3:23" ht="15">
      <c r="C60" s="52">
        <v>57</v>
      </c>
      <c r="D60" s="57">
        <v>2.0045086212148906</v>
      </c>
      <c r="E60" s="57">
        <v>5.043276091805821</v>
      </c>
      <c r="F60" s="57">
        <v>11.04417670682731</v>
      </c>
      <c r="G60" s="57">
        <v>7.032558139534884</v>
      </c>
      <c r="H60" s="57">
        <v>6.027999641030243</v>
      </c>
      <c r="I60" s="57">
        <v>4.0088245675961875</v>
      </c>
      <c r="J60" s="57">
        <v>5.044299674267101</v>
      </c>
      <c r="K60" s="57">
        <v>8.016597510373444</v>
      </c>
      <c r="L60" s="57">
        <v>8.05084745762712</v>
      </c>
      <c r="M60" s="57">
        <v>9.085918854415274</v>
      </c>
      <c r="N60" s="57">
        <v>1.0068027210884354</v>
      </c>
      <c r="O60" s="57">
        <v>5.031578947368421</v>
      </c>
      <c r="P60" s="57">
        <v>5.020576131687243</v>
      </c>
      <c r="Q60" s="57">
        <v>8.159009121233568</v>
      </c>
      <c r="R60" s="57">
        <v>7.11299541586724</v>
      </c>
      <c r="S60" s="54">
        <f t="shared" si="0"/>
        <v>6.764193556262684</v>
      </c>
      <c r="T60" s="54">
        <f t="shared" si="1"/>
        <v>7.345399364454497</v>
      </c>
      <c r="U60" s="54">
        <f t="shared" si="2"/>
        <v>14.10959292071718</v>
      </c>
      <c r="V60" s="57"/>
      <c r="W60" s="55"/>
    </row>
    <row r="61" spans="3:23" ht="15">
      <c r="C61" s="52">
        <v>58</v>
      </c>
      <c r="D61" s="57">
        <v>9.020288795467009</v>
      </c>
      <c r="E61" s="57">
        <v>7.030533277050795</v>
      </c>
      <c r="F61" s="57">
        <v>10.040160642570282</v>
      </c>
      <c r="G61" s="57">
        <v>7.032558139534884</v>
      </c>
      <c r="H61" s="57">
        <v>6.027999641030243</v>
      </c>
      <c r="I61" s="57">
        <v>10.02206141899047</v>
      </c>
      <c r="J61" s="57">
        <v>9.079739413680782</v>
      </c>
      <c r="K61" s="57">
        <v>11.022821576763485</v>
      </c>
      <c r="L61" s="57">
        <v>7.044491525423729</v>
      </c>
      <c r="M61" s="57">
        <v>9.085918854415274</v>
      </c>
      <c r="N61" s="57">
        <v>3.020408163265306</v>
      </c>
      <c r="O61" s="57">
        <v>9.056842105263158</v>
      </c>
      <c r="P61" s="57">
        <v>8.03292181069959</v>
      </c>
      <c r="Q61" s="57">
        <v>8.110565635631293</v>
      </c>
      <c r="R61" s="57">
        <v>9.111013762810616</v>
      </c>
      <c r="S61" s="54">
        <f t="shared" si="0"/>
        <v>8.418167069713832</v>
      </c>
      <c r="T61" s="54">
        <f t="shared" si="1"/>
        <v>8.546582156051914</v>
      </c>
      <c r="U61" s="54">
        <f t="shared" si="2"/>
        <v>16.964749225765743</v>
      </c>
      <c r="V61" s="57"/>
      <c r="W61" s="55"/>
    </row>
    <row r="62" spans="3:23" ht="15">
      <c r="C62" s="52">
        <v>59</v>
      </c>
      <c r="D62" s="57">
        <v>9.020288795467009</v>
      </c>
      <c r="E62" s="57">
        <v>9.039257070493878</v>
      </c>
      <c r="F62" s="57">
        <v>10.040160642570282</v>
      </c>
      <c r="G62" s="57">
        <v>5.023255813953488</v>
      </c>
      <c r="H62" s="57">
        <v>3.0139998205151217</v>
      </c>
      <c r="I62" s="57">
        <v>7.015442993293329</v>
      </c>
      <c r="J62" s="57">
        <v>2.0177198697068404</v>
      </c>
      <c r="K62" s="57">
        <v>6.012448132780083</v>
      </c>
      <c r="L62" s="57">
        <v>14.088983050847459</v>
      </c>
      <c r="M62" s="57">
        <v>5.047732696897374</v>
      </c>
      <c r="N62" s="57">
        <v>9.061224489795919</v>
      </c>
      <c r="O62" s="57">
        <v>1.0063157894736843</v>
      </c>
      <c r="P62" s="57">
        <v>11.208244651561552</v>
      </c>
      <c r="Q62" s="57">
        <v>3.0259440761026233</v>
      </c>
      <c r="R62" s="57">
        <v>4.045369366243634</v>
      </c>
      <c r="S62" s="54">
        <f t="shared" si="0"/>
        <v>6.093186031302603</v>
      </c>
      <c r="T62" s="54">
        <f t="shared" si="1"/>
        <v>4.388166491216286</v>
      </c>
      <c r="U62" s="54">
        <f t="shared" si="2"/>
        <v>10.48135252251889</v>
      </c>
      <c r="V62" s="57"/>
      <c r="W62" s="55"/>
    </row>
    <row r="63" spans="3:23" ht="15">
      <c r="C63" s="52">
        <v>60</v>
      </c>
      <c r="D63" s="57">
        <v>10.022543106074453</v>
      </c>
      <c r="E63" s="57">
        <v>8.034895173772338</v>
      </c>
      <c r="F63" s="57">
        <v>9.036144578313253</v>
      </c>
      <c r="G63" s="57">
        <v>4.018604651162791</v>
      </c>
      <c r="H63" s="57">
        <v>15.069999102575608</v>
      </c>
      <c r="I63" s="57">
        <v>7.015442993293329</v>
      </c>
      <c r="J63" s="57">
        <v>9.079739413680782</v>
      </c>
      <c r="K63" s="57">
        <v>5.0103734439834025</v>
      </c>
      <c r="L63" s="57">
        <v>5.031779661016949</v>
      </c>
      <c r="M63" s="57">
        <v>5.047732696897374</v>
      </c>
      <c r="N63" s="57">
        <v>2.0136054421768708</v>
      </c>
      <c r="O63" s="57">
        <v>7.04421052631579</v>
      </c>
      <c r="P63" s="57">
        <v>6.052469110065048</v>
      </c>
      <c r="Q63" s="57">
        <v>6.081457824882664</v>
      </c>
      <c r="R63" s="57">
        <v>7.080745057826703</v>
      </c>
      <c r="S63" s="54">
        <f t="shared" si="0"/>
        <v>6.404890664258139</v>
      </c>
      <c r="T63" s="54">
        <f t="shared" si="1"/>
        <v>6.522364515655835</v>
      </c>
      <c r="U63" s="54">
        <f t="shared" si="2"/>
        <v>12.927255179913974</v>
      </c>
      <c r="V63" s="57"/>
      <c r="W63" s="55"/>
    </row>
    <row r="64" spans="3:23" ht="15">
      <c r="C64" s="52">
        <v>61</v>
      </c>
      <c r="D64" s="57">
        <v>9.020288795467009</v>
      </c>
      <c r="E64" s="57">
        <v>5.0218094836077105</v>
      </c>
      <c r="F64" s="57">
        <v>5.020080321285141</v>
      </c>
      <c r="G64" s="57">
        <v>5.023255813953488</v>
      </c>
      <c r="H64" s="57">
        <v>8.03733285470699</v>
      </c>
      <c r="I64" s="57">
        <v>5.011030709495235</v>
      </c>
      <c r="J64" s="57">
        <v>14.124039087947883</v>
      </c>
      <c r="K64" s="57">
        <v>12.024896265560166</v>
      </c>
      <c r="L64" s="57">
        <v>11.069915254237289</v>
      </c>
      <c r="M64" s="57">
        <v>12.1145584725537</v>
      </c>
      <c r="N64" s="57">
        <v>7.0476190476190474</v>
      </c>
      <c r="O64" s="57">
        <v>4.025263157894737</v>
      </c>
      <c r="P64" s="57">
        <v>8.145017519767357</v>
      </c>
      <c r="Q64" s="57">
        <v>9.275007620695682</v>
      </c>
      <c r="R64" s="57">
        <v>6.0947812632833855</v>
      </c>
      <c r="S64" s="54">
        <f t="shared" si="0"/>
        <v>7.838268801248809</v>
      </c>
      <c r="T64" s="54">
        <f t="shared" si="1"/>
        <v>7.736019228409293</v>
      </c>
      <c r="U64" s="54">
        <f t="shared" si="2"/>
        <v>15.574288029658103</v>
      </c>
      <c r="V64" s="57"/>
      <c r="W64" s="55"/>
    </row>
    <row r="65" spans="3:23" ht="15">
      <c r="C65" s="52">
        <v>62</v>
      </c>
      <c r="D65" s="57">
        <v>5.0112715530372265</v>
      </c>
      <c r="E65" s="57">
        <v>7.030533277050795</v>
      </c>
      <c r="F65" s="57">
        <v>9.036144578313253</v>
      </c>
      <c r="G65" s="57">
        <v>5.023255813953488</v>
      </c>
      <c r="H65" s="57">
        <v>8.03733285470699</v>
      </c>
      <c r="I65" s="57">
        <v>8.017649135192375</v>
      </c>
      <c r="J65" s="57">
        <v>9.079739413680782</v>
      </c>
      <c r="K65" s="57">
        <v>8.016597510373444</v>
      </c>
      <c r="L65" s="57">
        <v>5.031779661016949</v>
      </c>
      <c r="M65" s="57">
        <v>7.066825775656325</v>
      </c>
      <c r="N65" s="57">
        <v>9.061224489795919</v>
      </c>
      <c r="O65" s="57">
        <v>10.063157894736841</v>
      </c>
      <c r="P65" s="57">
        <v>7.058535766404217</v>
      </c>
      <c r="Q65" s="57">
        <v>6.150478811911865</v>
      </c>
      <c r="R65" s="57">
        <v>5.059402287360884</v>
      </c>
      <c r="S65" s="54">
        <f t="shared" si="0"/>
        <v>6.08947228855899</v>
      </c>
      <c r="T65" s="54">
        <f t="shared" si="1"/>
        <v>5.766451129277247</v>
      </c>
      <c r="U65" s="54">
        <f t="shared" si="2"/>
        <v>11.855923417836237</v>
      </c>
      <c r="V65" s="57"/>
      <c r="W65" s="55"/>
    </row>
    <row r="66" spans="3:23" ht="15">
      <c r="C66" s="52">
        <v>63</v>
      </c>
      <c r="D66" s="57">
        <v>12.027051727289344</v>
      </c>
      <c r="E66" s="57">
        <v>9.039257070493878</v>
      </c>
      <c r="F66" s="57">
        <v>9.036144578313253</v>
      </c>
      <c r="G66" s="57">
        <v>12.055813953488371</v>
      </c>
      <c r="H66" s="57">
        <v>7.032666247868617</v>
      </c>
      <c r="I66" s="57">
        <v>6.013236851394281</v>
      </c>
      <c r="J66" s="57">
        <v>9.079739413680782</v>
      </c>
      <c r="K66" s="57">
        <v>8.016597510373444</v>
      </c>
      <c r="L66" s="57">
        <v>13.082627118644067</v>
      </c>
      <c r="M66" s="57">
        <v>8.0763723150358</v>
      </c>
      <c r="N66" s="57">
        <v>6.040816326530612</v>
      </c>
      <c r="O66" s="57">
        <v>9.056842105263158</v>
      </c>
      <c r="P66" s="57">
        <v>10.10951026585639</v>
      </c>
      <c r="Q66" s="57">
        <v>10.198115054000594</v>
      </c>
      <c r="R66" s="57">
        <v>8.081025819327879</v>
      </c>
      <c r="S66" s="54">
        <f t="shared" si="0"/>
        <v>9.46288371306162</v>
      </c>
      <c r="T66" s="54">
        <f t="shared" si="1"/>
        <v>9.247341528796698</v>
      </c>
      <c r="U66" s="54">
        <f t="shared" si="2"/>
        <v>18.710225241858318</v>
      </c>
      <c r="V66" s="57"/>
      <c r="W66" s="55"/>
    </row>
    <row r="67" spans="3:23" ht="15">
      <c r="C67" s="52">
        <v>64</v>
      </c>
      <c r="D67" s="57">
        <v>16.036068969719125</v>
      </c>
      <c r="E67" s="57">
        <v>4.017447586886169</v>
      </c>
      <c r="F67" s="57">
        <v>12.048192771084338</v>
      </c>
      <c r="G67" s="57">
        <v>11.051162790697674</v>
      </c>
      <c r="H67" s="57">
        <v>10.046666068383738</v>
      </c>
      <c r="I67" s="57">
        <v>7.015442993293329</v>
      </c>
      <c r="J67" s="57">
        <v>5.044299674267101</v>
      </c>
      <c r="K67" s="57">
        <v>13.026970954356846</v>
      </c>
      <c r="L67" s="57">
        <v>12.076271186440678</v>
      </c>
      <c r="M67" s="57">
        <v>11.105011933174225</v>
      </c>
      <c r="N67" s="57">
        <v>11.07482993197279</v>
      </c>
      <c r="O67" s="57">
        <v>7.04421052631579</v>
      </c>
      <c r="P67" s="57">
        <v>12.091811641610015</v>
      </c>
      <c r="Q67" s="57">
        <v>12.298770343629934</v>
      </c>
      <c r="R67" s="57">
        <v>9.019805092738133</v>
      </c>
      <c r="S67" s="54">
        <f t="shared" si="0"/>
        <v>11.13679569265936</v>
      </c>
      <c r="T67" s="54">
        <f t="shared" si="1"/>
        <v>10.818457043009142</v>
      </c>
      <c r="U67" s="54">
        <f t="shared" si="2"/>
        <v>21.955252735668502</v>
      </c>
      <c r="V67" s="57"/>
      <c r="W67" s="55"/>
    </row>
    <row r="68" spans="3:23" ht="15">
      <c r="C68" s="52">
        <v>65</v>
      </c>
      <c r="D68" s="57">
        <v>8.018034484859562</v>
      </c>
      <c r="E68" s="57">
        <v>17.074152244266216</v>
      </c>
      <c r="F68" s="57">
        <v>8.032128514056225</v>
      </c>
      <c r="G68" s="57">
        <v>7.032558139534884</v>
      </c>
      <c r="H68" s="57">
        <v>12.055999282060487</v>
      </c>
      <c r="I68" s="57">
        <v>8.017649135192375</v>
      </c>
      <c r="J68" s="57">
        <v>8.070879478827361</v>
      </c>
      <c r="K68" s="57">
        <v>11.022821576763485</v>
      </c>
      <c r="L68" s="57">
        <v>14.088983050847459</v>
      </c>
      <c r="M68" s="57">
        <v>12.1145584725537</v>
      </c>
      <c r="N68" s="57">
        <v>8.054421768707483</v>
      </c>
      <c r="O68" s="57">
        <v>9.056842105263158</v>
      </c>
      <c r="P68" s="57">
        <v>8.184731485425573</v>
      </c>
      <c r="Q68" s="57">
        <v>3.0989614244622783</v>
      </c>
      <c r="R68" s="57">
        <v>11.094093583976324</v>
      </c>
      <c r="S68" s="54">
        <f t="shared" si="0"/>
        <v>7.459262164621392</v>
      </c>
      <c r="T68" s="54">
        <f t="shared" si="1"/>
        <v>7.217439057686665</v>
      </c>
      <c r="U68" s="54">
        <f t="shared" si="2"/>
        <v>14.676701222308058</v>
      </c>
      <c r="V68" s="57"/>
      <c r="W68" s="55"/>
    </row>
    <row r="69" spans="3:23" ht="15">
      <c r="C69" s="52">
        <v>66</v>
      </c>
      <c r="D69" s="57">
        <v>12.027051727289344</v>
      </c>
      <c r="E69" s="57">
        <v>14.06106655410159</v>
      </c>
      <c r="F69" s="57">
        <v>11.04417670682731</v>
      </c>
      <c r="G69" s="57">
        <v>8.037209302325582</v>
      </c>
      <c r="H69" s="57">
        <v>5.023333034191869</v>
      </c>
      <c r="I69" s="57">
        <v>11.024267560889516</v>
      </c>
      <c r="J69" s="57">
        <v>13.115179153094463</v>
      </c>
      <c r="K69" s="57">
        <v>5.0103734439834025</v>
      </c>
      <c r="L69" s="57">
        <v>8.05084745762712</v>
      </c>
      <c r="M69" s="57">
        <v>5.047732696897374</v>
      </c>
      <c r="N69" s="57">
        <v>17.1156462585034</v>
      </c>
      <c r="O69" s="57">
        <v>8.050526315789474</v>
      </c>
      <c r="P69" s="57">
        <v>10.041152263374485</v>
      </c>
      <c r="Q69" s="57">
        <v>13.234276431873292</v>
      </c>
      <c r="R69" s="57">
        <v>11.145157380186301</v>
      </c>
      <c r="S69" s="54">
        <f t="shared" si="0"/>
        <v>11.473528691811358</v>
      </c>
      <c r="T69" s="54">
        <f t="shared" si="1"/>
        <v>11.950987501290319</v>
      </c>
      <c r="U69" s="54">
        <f t="shared" si="2"/>
        <v>23.424516193101677</v>
      </c>
      <c r="V69" s="57"/>
      <c r="W69" s="55"/>
    </row>
    <row r="70" spans="3:23" ht="15">
      <c r="C70" s="52">
        <v>67</v>
      </c>
      <c r="D70" s="57">
        <v>14.031560348504234</v>
      </c>
      <c r="E70" s="57">
        <v>11.047980863936964</v>
      </c>
      <c r="F70" s="57">
        <v>8.032128514056225</v>
      </c>
      <c r="G70" s="57">
        <v>7.032558139534884</v>
      </c>
      <c r="H70" s="57">
        <v>8.03733285470699</v>
      </c>
      <c r="I70" s="57">
        <v>10.02206141899047</v>
      </c>
      <c r="J70" s="57">
        <v>8.070879478827361</v>
      </c>
      <c r="K70" s="57">
        <v>10.020746887966805</v>
      </c>
      <c r="L70" s="57">
        <v>10.063559322033898</v>
      </c>
      <c r="M70" s="57">
        <v>6.0777926614122375</v>
      </c>
      <c r="N70" s="57">
        <v>7.0476190476190474</v>
      </c>
      <c r="O70" s="57">
        <v>7.04421052631579</v>
      </c>
      <c r="P70" s="57">
        <v>20.08230452674897</v>
      </c>
      <c r="Q70" s="57">
        <v>13.23763930986256</v>
      </c>
      <c r="R70" s="57">
        <v>10.122968996061166</v>
      </c>
      <c r="S70" s="54">
        <f t="shared" si="0"/>
        <v>14.480970944224232</v>
      </c>
      <c r="T70" s="54">
        <f t="shared" si="1"/>
        <v>12.61385975004932</v>
      </c>
      <c r="U70" s="54">
        <f t="shared" si="2"/>
        <v>27.094830694273554</v>
      </c>
      <c r="V70" s="57"/>
      <c r="W70" s="55"/>
    </row>
    <row r="71" spans="3:23" ht="15">
      <c r="C71" s="52">
        <v>68</v>
      </c>
      <c r="D71" s="57">
        <v>10.022543106074453</v>
      </c>
      <c r="E71" s="57">
        <v>11.047980863936964</v>
      </c>
      <c r="F71" s="57">
        <v>17.068273092369477</v>
      </c>
      <c r="G71" s="57">
        <v>11.051162790697674</v>
      </c>
      <c r="H71" s="57">
        <v>13.06066588889886</v>
      </c>
      <c r="I71" s="57">
        <v>12.026473702788563</v>
      </c>
      <c r="J71" s="57">
        <v>9.079739413680782</v>
      </c>
      <c r="K71" s="57">
        <v>6.012448132780083</v>
      </c>
      <c r="L71" s="57">
        <v>11.069915254237289</v>
      </c>
      <c r="M71" s="57">
        <v>15.143198090692124</v>
      </c>
      <c r="N71" s="57">
        <v>9.061224489795919</v>
      </c>
      <c r="O71" s="57">
        <v>20.176253567605226</v>
      </c>
      <c r="P71" s="57">
        <v>14.099495127328623</v>
      </c>
      <c r="Q71" s="57">
        <v>11.253754648238129</v>
      </c>
      <c r="R71" s="57">
        <v>13.105518964571528</v>
      </c>
      <c r="S71" s="54">
        <f t="shared" si="0"/>
        <v>12.819589580046094</v>
      </c>
      <c r="T71" s="54">
        <f t="shared" si="1"/>
        <v>12.392954397618583</v>
      </c>
      <c r="U71" s="54">
        <f t="shared" si="2"/>
        <v>25.212543977664676</v>
      </c>
      <c r="V71" s="57"/>
      <c r="W71" s="55"/>
    </row>
    <row r="72" spans="3:23" ht="15">
      <c r="C72" s="52">
        <v>69</v>
      </c>
      <c r="D72" s="57">
        <v>6.013525863644672</v>
      </c>
      <c r="E72" s="57">
        <v>10.043618967215421</v>
      </c>
      <c r="F72" s="57">
        <v>13.052208835341366</v>
      </c>
      <c r="G72" s="57">
        <v>11.051162790697674</v>
      </c>
      <c r="H72" s="57">
        <v>10.046666068383738</v>
      </c>
      <c r="I72" s="57">
        <v>7.015442993293329</v>
      </c>
      <c r="J72" s="57">
        <v>9.079739413680782</v>
      </c>
      <c r="K72" s="57">
        <v>19.03941908713693</v>
      </c>
      <c r="L72" s="57">
        <v>12.076271186440678</v>
      </c>
      <c r="M72" s="57">
        <v>6.05727923627685</v>
      </c>
      <c r="N72" s="57">
        <v>15.10204081632653</v>
      </c>
      <c r="O72" s="57">
        <v>5.031578947368421</v>
      </c>
      <c r="P72" s="57">
        <v>7.086771140024982</v>
      </c>
      <c r="Q72" s="57">
        <v>14.236215576998239</v>
      </c>
      <c r="R72" s="57">
        <v>15.280846004203292</v>
      </c>
      <c r="S72" s="54">
        <f t="shared" si="0"/>
        <v>12.20127757374217</v>
      </c>
      <c r="T72" s="54">
        <f t="shared" si="1"/>
        <v>13.9061130516479</v>
      </c>
      <c r="U72" s="54">
        <f t="shared" si="2"/>
        <v>26.107390625390067</v>
      </c>
      <c r="V72" s="57"/>
      <c r="W72" s="55"/>
    </row>
    <row r="73" spans="3:23" ht="15">
      <c r="C73" s="52">
        <v>70</v>
      </c>
      <c r="D73" s="57">
        <v>12.027051727289344</v>
      </c>
      <c r="E73" s="57">
        <v>12.052342760658506</v>
      </c>
      <c r="F73" s="57">
        <v>15.060240963855422</v>
      </c>
      <c r="G73" s="57">
        <v>10.046511627906977</v>
      </c>
      <c r="H73" s="57">
        <v>8.03733285470699</v>
      </c>
      <c r="I73" s="57">
        <v>13.02867984468761</v>
      </c>
      <c r="J73" s="57">
        <v>10.088599348534203</v>
      </c>
      <c r="K73" s="57">
        <v>17.03526970954357</v>
      </c>
      <c r="L73" s="57">
        <v>15.095338983050848</v>
      </c>
      <c r="M73" s="57">
        <v>10.095465393794749</v>
      </c>
      <c r="N73" s="57">
        <v>11.07482993197279</v>
      </c>
      <c r="O73" s="57">
        <v>21.132631578947368</v>
      </c>
      <c r="P73" s="57">
        <v>12.049382716049383</v>
      </c>
      <c r="Q73" s="57">
        <v>11.158600003984715</v>
      </c>
      <c r="R73" s="57">
        <v>8.063548389102138</v>
      </c>
      <c r="S73" s="54">
        <f t="shared" si="0"/>
        <v>10.423843703045412</v>
      </c>
      <c r="T73" s="54">
        <f t="shared" si="1"/>
        <v>9.881997365377423</v>
      </c>
      <c r="U73" s="54">
        <f t="shared" si="2"/>
        <v>20.305841068422836</v>
      </c>
      <c r="V73" s="57"/>
      <c r="W73" s="55"/>
    </row>
    <row r="74" spans="3:23" ht="15">
      <c r="C74" s="52">
        <v>71</v>
      </c>
      <c r="D74" s="57">
        <v>10.022543106074453</v>
      </c>
      <c r="E74" s="57">
        <v>8.034895173772338</v>
      </c>
      <c r="F74" s="57">
        <v>15.060240963855422</v>
      </c>
      <c r="G74" s="57">
        <v>9.04186046511628</v>
      </c>
      <c r="H74" s="57">
        <v>14.065332495737234</v>
      </c>
      <c r="I74" s="57">
        <v>17.0375044122838</v>
      </c>
      <c r="J74" s="57">
        <v>14.124039087947883</v>
      </c>
      <c r="K74" s="57">
        <v>13.026970954356846</v>
      </c>
      <c r="L74" s="57">
        <v>17.108050847457626</v>
      </c>
      <c r="M74" s="57">
        <v>13.124105011933175</v>
      </c>
      <c r="N74" s="57">
        <v>9.061224489795919</v>
      </c>
      <c r="O74" s="57">
        <v>10.084490539630332</v>
      </c>
      <c r="P74" s="57">
        <v>10.119357912254312</v>
      </c>
      <c r="Q74" s="57">
        <v>9.103032130039677</v>
      </c>
      <c r="R74" s="57">
        <v>10.129969908880575</v>
      </c>
      <c r="S74" s="54">
        <f t="shared" si="0"/>
        <v>9.784119983724855</v>
      </c>
      <c r="T74" s="54">
        <f t="shared" si="1"/>
        <v>9.67237400754837</v>
      </c>
      <c r="U74" s="54">
        <f t="shared" si="2"/>
        <v>19.456493991273227</v>
      </c>
      <c r="V74" s="57"/>
      <c r="W74" s="55"/>
    </row>
    <row r="75" spans="3:23" ht="15">
      <c r="C75" s="52">
        <v>72</v>
      </c>
      <c r="D75" s="57">
        <v>17.03832328032657</v>
      </c>
      <c r="E75" s="57">
        <v>10.043618967215421</v>
      </c>
      <c r="F75" s="57">
        <v>14.056224899598394</v>
      </c>
      <c r="G75" s="57">
        <v>8.037209302325582</v>
      </c>
      <c r="H75" s="57">
        <v>14.065332495737234</v>
      </c>
      <c r="I75" s="57">
        <v>8.017649135192375</v>
      </c>
      <c r="J75" s="57">
        <v>10.088599348534203</v>
      </c>
      <c r="K75" s="57">
        <v>11.022821576763485</v>
      </c>
      <c r="L75" s="57">
        <v>17.108050847457626</v>
      </c>
      <c r="M75" s="57">
        <v>13.124105011933175</v>
      </c>
      <c r="N75" s="57">
        <v>14.095238095238095</v>
      </c>
      <c r="O75" s="57">
        <v>15.094736842105263</v>
      </c>
      <c r="P75" s="57">
        <v>12.081235194307144</v>
      </c>
      <c r="Q75" s="57">
        <v>9.101399280808057</v>
      </c>
      <c r="R75" s="57">
        <v>19.290049682916536</v>
      </c>
      <c r="S75" s="54">
        <f t="shared" si="0"/>
        <v>13.490894719343913</v>
      </c>
      <c r="T75" s="54">
        <f t="shared" si="1"/>
        <v>13.960781227689502</v>
      </c>
      <c r="U75" s="54">
        <f t="shared" si="2"/>
        <v>27.451675947033415</v>
      </c>
      <c r="V75" s="57"/>
      <c r="W75" s="55"/>
    </row>
    <row r="76" spans="3:23" ht="15">
      <c r="C76" s="52">
        <v>73</v>
      </c>
      <c r="D76" s="57">
        <v>9.020288795467009</v>
      </c>
      <c r="E76" s="57">
        <v>11.047980863936964</v>
      </c>
      <c r="F76" s="57">
        <v>15.060240963855422</v>
      </c>
      <c r="G76" s="57">
        <v>14.065116279069768</v>
      </c>
      <c r="H76" s="57">
        <v>14.065332495737234</v>
      </c>
      <c r="I76" s="57">
        <v>17.0375044122838</v>
      </c>
      <c r="J76" s="57">
        <v>20.177198697068405</v>
      </c>
      <c r="K76" s="57">
        <v>5.0103734439834025</v>
      </c>
      <c r="L76" s="57">
        <v>12.076271186440678</v>
      </c>
      <c r="M76" s="57">
        <v>10.095465393794749</v>
      </c>
      <c r="N76" s="57">
        <v>8.054421768707483</v>
      </c>
      <c r="O76" s="57">
        <v>10.063157894736841</v>
      </c>
      <c r="P76" s="57">
        <v>11.151644439902222</v>
      </c>
      <c r="Q76" s="57">
        <v>13.207875762848445</v>
      </c>
      <c r="R76" s="57">
        <v>19.134772203317016</v>
      </c>
      <c r="S76" s="54">
        <f t="shared" si="0"/>
        <v>14.49809746868923</v>
      </c>
      <c r="T76" s="54">
        <f t="shared" si="1"/>
        <v>15.61358181161823</v>
      </c>
      <c r="U76" s="54">
        <f t="shared" si="2"/>
        <v>30.11167928030746</v>
      </c>
      <c r="V76" s="57"/>
      <c r="W76" s="55"/>
    </row>
    <row r="77" spans="3:23" ht="15">
      <c r="C77" s="52">
        <v>74</v>
      </c>
      <c r="D77" s="57">
        <v>10.022543106074453</v>
      </c>
      <c r="E77" s="57">
        <v>13.056704657380047</v>
      </c>
      <c r="F77" s="57">
        <v>13.052208835341366</v>
      </c>
      <c r="G77" s="57">
        <v>9.04186046511628</v>
      </c>
      <c r="H77" s="57">
        <v>12.055999282060487</v>
      </c>
      <c r="I77" s="57">
        <v>13.02867984468761</v>
      </c>
      <c r="J77" s="57">
        <v>11.097459283387622</v>
      </c>
      <c r="K77" s="57">
        <v>12.024896265560166</v>
      </c>
      <c r="L77" s="57">
        <v>12.076271186440678</v>
      </c>
      <c r="M77" s="57">
        <v>8.094239650942924</v>
      </c>
      <c r="N77" s="57">
        <v>7.0476190476190474</v>
      </c>
      <c r="O77" s="57">
        <v>14.08842105263158</v>
      </c>
      <c r="P77" s="57">
        <v>8.03292181069959</v>
      </c>
      <c r="Q77" s="57">
        <v>18.275535924425302</v>
      </c>
      <c r="R77" s="57">
        <v>9.160219753128581</v>
      </c>
      <c r="S77" s="54">
        <f t="shared" si="0"/>
        <v>11.82289249608449</v>
      </c>
      <c r="T77" s="54">
        <f t="shared" si="1"/>
        <v>13.08621605787946</v>
      </c>
      <c r="U77" s="54">
        <f t="shared" si="2"/>
        <v>24.90910855396395</v>
      </c>
      <c r="V77" s="57"/>
      <c r="W77" s="55"/>
    </row>
    <row r="78" spans="3:23" ht="15">
      <c r="C78" s="52">
        <v>75</v>
      </c>
      <c r="D78" s="57">
        <v>11.0247974166819</v>
      </c>
      <c r="E78" s="57">
        <v>6.026171380329253</v>
      </c>
      <c r="F78" s="57">
        <v>10.040160642570282</v>
      </c>
      <c r="G78" s="57">
        <v>11.051162790697674</v>
      </c>
      <c r="H78" s="57">
        <v>12.055999282060487</v>
      </c>
      <c r="I78" s="57">
        <v>5.011030709495235</v>
      </c>
      <c r="J78" s="57">
        <v>13.115179153094463</v>
      </c>
      <c r="K78" s="57">
        <v>11.022821576763485</v>
      </c>
      <c r="L78" s="57">
        <v>17.108050847457626</v>
      </c>
      <c r="M78" s="57">
        <v>12.1145584725537</v>
      </c>
      <c r="N78" s="57">
        <v>17.1156462585034</v>
      </c>
      <c r="O78" s="57">
        <v>17.14205181722709</v>
      </c>
      <c r="P78" s="57">
        <v>18.151182126454778</v>
      </c>
      <c r="Q78" s="57">
        <v>11.201331742521702</v>
      </c>
      <c r="R78" s="57">
        <v>12.208296798936523</v>
      </c>
      <c r="S78" s="54">
        <f t="shared" si="0"/>
        <v>13.853603555971</v>
      </c>
      <c r="T78" s="54">
        <f t="shared" si="1"/>
        <v>12.421077365809742</v>
      </c>
      <c r="U78" s="54">
        <f t="shared" si="2"/>
        <v>26.274680921780742</v>
      </c>
      <c r="V78" s="57"/>
      <c r="W78" s="55"/>
    </row>
    <row r="79" spans="3:23" ht="15">
      <c r="C79" s="52">
        <v>76</v>
      </c>
      <c r="D79" s="57">
        <v>14.031560348504234</v>
      </c>
      <c r="E79" s="57">
        <v>6.026171380329253</v>
      </c>
      <c r="F79" s="57">
        <v>17.068273092369477</v>
      </c>
      <c r="G79" s="57">
        <v>20.093023255813954</v>
      </c>
      <c r="H79" s="57">
        <v>5.023333034191869</v>
      </c>
      <c r="I79" s="57">
        <v>20.04412283798094</v>
      </c>
      <c r="J79" s="57">
        <v>8.070879478827361</v>
      </c>
      <c r="K79" s="57">
        <v>19.03941908713693</v>
      </c>
      <c r="L79" s="57">
        <v>12.076271186440678</v>
      </c>
      <c r="M79" s="57">
        <v>10.095465393794749</v>
      </c>
      <c r="N79" s="57">
        <v>16.108843537414966</v>
      </c>
      <c r="O79" s="57">
        <v>20.126315789473683</v>
      </c>
      <c r="P79" s="57">
        <v>22.179153441607024</v>
      </c>
      <c r="Q79" s="57">
        <v>19.33738697155054</v>
      </c>
      <c r="R79" s="57">
        <v>13.087644389111789</v>
      </c>
      <c r="S79" s="54">
        <f t="shared" si="0"/>
        <v>18.201394934089784</v>
      </c>
      <c r="T79" s="54">
        <f t="shared" si="1"/>
        <v>16.87547543158404</v>
      </c>
      <c r="U79" s="54">
        <f t="shared" si="2"/>
        <v>35.07687036567383</v>
      </c>
      <c r="V79" s="57"/>
      <c r="W79" s="55"/>
    </row>
    <row r="80" spans="3:23" ht="15">
      <c r="C80" s="52">
        <v>77</v>
      </c>
      <c r="D80" s="57">
        <v>6.013525863644672</v>
      </c>
      <c r="E80" s="57">
        <v>12.052342760658506</v>
      </c>
      <c r="F80" s="57">
        <v>16.06425702811245</v>
      </c>
      <c r="G80" s="57">
        <v>17.07906976744186</v>
      </c>
      <c r="H80" s="57">
        <v>11.051332675222113</v>
      </c>
      <c r="I80" s="57">
        <v>15.033092128485704</v>
      </c>
      <c r="J80" s="57">
        <v>8.54563709522897</v>
      </c>
      <c r="K80" s="57">
        <v>8.016597510373444</v>
      </c>
      <c r="L80" s="57">
        <v>12.076271186440678</v>
      </c>
      <c r="M80" s="57">
        <v>16.18666400532063</v>
      </c>
      <c r="N80" s="57">
        <v>13.08843537414966</v>
      </c>
      <c r="O80" s="57">
        <v>15.094736842105263</v>
      </c>
      <c r="P80" s="57">
        <v>10.125427626604983</v>
      </c>
      <c r="Q80" s="57">
        <v>14.348493352792914</v>
      </c>
      <c r="R80" s="57">
        <v>10.197019569935248</v>
      </c>
      <c r="S80" s="54">
        <f t="shared" si="0"/>
        <v>11.55698018311105</v>
      </c>
      <c r="T80" s="54">
        <f t="shared" si="1"/>
        <v>12.034164368613071</v>
      </c>
      <c r="U80" s="54">
        <f t="shared" si="2"/>
        <v>23.59114455172412</v>
      </c>
      <c r="V80" s="57"/>
      <c r="W80" s="55"/>
    </row>
    <row r="81" spans="3:23" ht="15">
      <c r="C81" s="52">
        <v>78</v>
      </c>
      <c r="D81" s="57">
        <v>16.036068969719125</v>
      </c>
      <c r="E81" s="57">
        <v>14.06106655410159</v>
      </c>
      <c r="F81" s="57">
        <v>14.056224899598394</v>
      </c>
      <c r="G81" s="57">
        <v>8.037209302325582</v>
      </c>
      <c r="H81" s="57">
        <v>16.07466570941398</v>
      </c>
      <c r="I81" s="57">
        <v>13.02867984468761</v>
      </c>
      <c r="J81" s="57">
        <v>15.132899022801302</v>
      </c>
      <c r="K81" s="57">
        <v>14.029045643153527</v>
      </c>
      <c r="L81" s="57">
        <v>7.044491525423729</v>
      </c>
      <c r="M81" s="57">
        <v>10.095465393794749</v>
      </c>
      <c r="N81" s="57">
        <v>11.07482993197279</v>
      </c>
      <c r="O81" s="57">
        <v>11.069473684210527</v>
      </c>
      <c r="P81" s="57">
        <v>11.168839572791086</v>
      </c>
      <c r="Q81" s="57">
        <v>8.625590445877465</v>
      </c>
      <c r="R81" s="57">
        <v>20.17161462128333</v>
      </c>
      <c r="S81" s="54">
        <f t="shared" si="0"/>
        <v>13.322014879983959</v>
      </c>
      <c r="T81" s="54">
        <f t="shared" si="1"/>
        <v>14.039739982381585</v>
      </c>
      <c r="U81" s="54">
        <f t="shared" si="2"/>
        <v>27.361754862365544</v>
      </c>
      <c r="V81" s="57"/>
      <c r="W81" s="55"/>
    </row>
    <row r="82" spans="3:23" ht="15">
      <c r="C82" s="52">
        <v>79</v>
      </c>
      <c r="D82" s="57">
        <v>4.009017242429781</v>
      </c>
      <c r="E82" s="57">
        <v>15.065428450823132</v>
      </c>
      <c r="F82" s="57">
        <v>13.052208835341366</v>
      </c>
      <c r="G82" s="57">
        <v>15.069767441860465</v>
      </c>
      <c r="H82" s="57">
        <v>13.06066588889886</v>
      </c>
      <c r="I82" s="57">
        <v>11.024267560889516</v>
      </c>
      <c r="J82" s="57">
        <v>15.132899022801302</v>
      </c>
      <c r="K82" s="57">
        <v>5.0103734439834025</v>
      </c>
      <c r="L82" s="57">
        <v>12.076271186440678</v>
      </c>
      <c r="M82" s="57">
        <v>11.105011933174225</v>
      </c>
      <c r="N82" s="57">
        <v>15.10204081632653</v>
      </c>
      <c r="O82" s="57">
        <v>20.126315789473683</v>
      </c>
      <c r="P82" s="57">
        <v>3.0303184227186692</v>
      </c>
      <c r="Q82" s="57">
        <v>10.127620188936662</v>
      </c>
      <c r="R82" s="57">
        <v>13.219815088018558</v>
      </c>
      <c r="S82" s="54">
        <f t="shared" si="0"/>
        <v>8.792584566557963</v>
      </c>
      <c r="T82" s="54">
        <f t="shared" si="1"/>
        <v>10.71333994783773</v>
      </c>
      <c r="U82" s="54">
        <f t="shared" si="2"/>
        <v>19.505924514395694</v>
      </c>
      <c r="V82" s="57"/>
      <c r="W82" s="55"/>
    </row>
    <row r="83" spans="3:23" ht="15">
      <c r="C83" s="52">
        <v>80</v>
      </c>
      <c r="D83" s="57">
        <v>12.027051727289344</v>
      </c>
      <c r="E83" s="57">
        <v>11.047980863936964</v>
      </c>
      <c r="F83" s="57">
        <v>18.072289156626507</v>
      </c>
      <c r="G83" s="57">
        <v>12.055813953488371</v>
      </c>
      <c r="H83" s="57">
        <v>13.06066588889886</v>
      </c>
      <c r="I83" s="57">
        <v>12.026473702788563</v>
      </c>
      <c r="J83" s="57">
        <v>14.124039087947883</v>
      </c>
      <c r="K83" s="57">
        <v>14.029045643153527</v>
      </c>
      <c r="L83" s="57">
        <v>14.088983050847459</v>
      </c>
      <c r="M83" s="57">
        <v>11.105011933174225</v>
      </c>
      <c r="N83" s="57">
        <v>7.0476190476190474</v>
      </c>
      <c r="O83" s="57">
        <v>7.056913461310024</v>
      </c>
      <c r="P83" s="57">
        <v>15.165432136931482</v>
      </c>
      <c r="Q83" s="57">
        <v>10.148315231776529</v>
      </c>
      <c r="R83" s="57">
        <v>18.192452012062486</v>
      </c>
      <c r="S83" s="54">
        <f t="shared" si="0"/>
        <v>14.502066460256833</v>
      </c>
      <c r="T83" s="54">
        <f t="shared" si="1"/>
        <v>14.280944568031948</v>
      </c>
      <c r="U83" s="54">
        <f t="shared" si="2"/>
        <v>28.783011028288783</v>
      </c>
      <c r="V83" s="57"/>
      <c r="W83" s="55"/>
    </row>
    <row r="84" spans="3:23" ht="15">
      <c r="C84" s="52">
        <v>81</v>
      </c>
      <c r="D84" s="57">
        <v>13.02930603789679</v>
      </c>
      <c r="E84" s="57">
        <v>9.039257070493878</v>
      </c>
      <c r="F84" s="57">
        <v>8.032128514056225</v>
      </c>
      <c r="G84" s="57">
        <v>9.04186046511628</v>
      </c>
      <c r="H84" s="57">
        <v>10.046666068383738</v>
      </c>
      <c r="I84" s="57">
        <v>9.019855277091423</v>
      </c>
      <c r="J84" s="57">
        <v>8.070879478827361</v>
      </c>
      <c r="K84" s="57">
        <v>15.031120331950207</v>
      </c>
      <c r="L84" s="57">
        <v>7.044491525423729</v>
      </c>
      <c r="M84" s="57">
        <v>10.095465393794749</v>
      </c>
      <c r="N84" s="57">
        <v>8.054421768707483</v>
      </c>
      <c r="O84" s="57">
        <v>16.10105263157895</v>
      </c>
      <c r="P84" s="57">
        <v>5.0747979242482275</v>
      </c>
      <c r="Q84" s="57">
        <v>7.148046206198795</v>
      </c>
      <c r="R84" s="57">
        <v>10.102482539564654</v>
      </c>
      <c r="S84" s="54">
        <f t="shared" si="0"/>
        <v>7.441775556670559</v>
      </c>
      <c r="T84" s="54">
        <f t="shared" si="1"/>
        <v>8.230768100811337</v>
      </c>
      <c r="U84" s="54">
        <f t="shared" si="2"/>
        <v>15.672543657481896</v>
      </c>
      <c r="V84" s="57"/>
      <c r="W84" s="55"/>
    </row>
    <row r="85" spans="3:23" ht="15">
      <c r="C85" s="52">
        <v>82</v>
      </c>
      <c r="D85" s="57">
        <v>8.018034484859562</v>
      </c>
      <c r="E85" s="57">
        <v>12.052342760658506</v>
      </c>
      <c r="F85" s="57">
        <v>13.052208835341366</v>
      </c>
      <c r="G85" s="57">
        <v>9.04186046511628</v>
      </c>
      <c r="H85" s="57">
        <v>10.046666068383738</v>
      </c>
      <c r="I85" s="57">
        <v>11.024267560889516</v>
      </c>
      <c r="J85" s="57">
        <v>14.124039087947883</v>
      </c>
      <c r="K85" s="57">
        <v>12.024896265560166</v>
      </c>
      <c r="L85" s="57">
        <v>6.038135593220339</v>
      </c>
      <c r="M85" s="57">
        <v>14.13365155131265</v>
      </c>
      <c r="N85" s="57">
        <v>11.07482993197279</v>
      </c>
      <c r="O85" s="57">
        <v>10.063157894736841</v>
      </c>
      <c r="P85" s="57">
        <v>14.150371254138204</v>
      </c>
      <c r="Q85" s="57">
        <v>9.097608748139335</v>
      </c>
      <c r="R85" s="57">
        <v>6.013203395158755</v>
      </c>
      <c r="S85" s="54">
        <f t="shared" si="0"/>
        <v>9.75372779914543</v>
      </c>
      <c r="T85" s="54">
        <f t="shared" si="1"/>
        <v>8.288179980814506</v>
      </c>
      <c r="U85" s="54">
        <f t="shared" si="2"/>
        <v>18.041907779959935</v>
      </c>
      <c r="V85" s="57"/>
      <c r="W85" s="55"/>
    </row>
    <row r="86" spans="3:23" ht="15">
      <c r="C86" s="52">
        <v>83</v>
      </c>
      <c r="D86" s="57">
        <v>11.0247974166819</v>
      </c>
      <c r="E86" s="57">
        <v>17.074152244266216</v>
      </c>
      <c r="F86" s="57">
        <v>8.032128514056225</v>
      </c>
      <c r="G86" s="57">
        <v>8.037209302325582</v>
      </c>
      <c r="H86" s="57">
        <v>7.032666247868617</v>
      </c>
      <c r="I86" s="57">
        <v>11.024267560889516</v>
      </c>
      <c r="J86" s="57">
        <v>11.097459283387622</v>
      </c>
      <c r="K86" s="57">
        <v>6.012448132780083</v>
      </c>
      <c r="L86" s="57">
        <v>16.10169491525424</v>
      </c>
      <c r="M86" s="57">
        <v>8.120082492725157</v>
      </c>
      <c r="N86" s="57">
        <v>13.08843537414966</v>
      </c>
      <c r="O86" s="57">
        <v>9.056842105263158</v>
      </c>
      <c r="P86" s="57">
        <v>11.094963462262863</v>
      </c>
      <c r="Q86" s="57">
        <v>11.289699699440767</v>
      </c>
      <c r="R86" s="57">
        <v>7.074858928095921</v>
      </c>
      <c r="S86" s="54">
        <f t="shared" si="0"/>
        <v>9.819840696599849</v>
      </c>
      <c r="T86" s="54">
        <f t="shared" si="1"/>
        <v>9.394799774712178</v>
      </c>
      <c r="U86" s="54">
        <f t="shared" si="2"/>
        <v>19.214640471312027</v>
      </c>
      <c r="V86" s="57"/>
      <c r="W86" s="55"/>
    </row>
    <row r="87" spans="3:23" ht="15">
      <c r="C87" s="52">
        <v>84</v>
      </c>
      <c r="D87" s="57">
        <v>10.022543106074453</v>
      </c>
      <c r="E87" s="57">
        <v>10.043618967215421</v>
      </c>
      <c r="F87" s="57">
        <v>10.040160642570282</v>
      </c>
      <c r="G87" s="57">
        <v>7.032558139534884</v>
      </c>
      <c r="H87" s="57">
        <v>12.055999282060487</v>
      </c>
      <c r="I87" s="57">
        <v>10.02206141899047</v>
      </c>
      <c r="J87" s="57">
        <v>8.070879478827361</v>
      </c>
      <c r="K87" s="57">
        <v>11.022821576763485</v>
      </c>
      <c r="L87" s="57">
        <v>10.063559322033898</v>
      </c>
      <c r="M87" s="57">
        <v>7.066825775656325</v>
      </c>
      <c r="N87" s="57">
        <v>10.068027210884354</v>
      </c>
      <c r="O87" s="57">
        <v>8.050526315789474</v>
      </c>
      <c r="P87" s="57">
        <v>13.178928893379144</v>
      </c>
      <c r="Q87" s="57">
        <v>15.272604607287892</v>
      </c>
      <c r="R87" s="57">
        <v>7.048650552968393</v>
      </c>
      <c r="S87" s="54">
        <f t="shared" si="0"/>
        <v>11.833394684545143</v>
      </c>
      <c r="T87" s="54">
        <f t="shared" si="1"/>
        <v>11.384883281600475</v>
      </c>
      <c r="U87" s="54">
        <f t="shared" si="2"/>
        <v>23.218277966145617</v>
      </c>
      <c r="V87" s="57"/>
      <c r="W87" s="55"/>
    </row>
    <row r="88" spans="3:23" ht="15">
      <c r="C88" s="52">
        <v>85</v>
      </c>
      <c r="D88" s="57">
        <v>7.015780174252117</v>
      </c>
      <c r="E88" s="57">
        <v>8.034895173772338</v>
      </c>
      <c r="F88" s="57">
        <v>9.036144578313253</v>
      </c>
      <c r="G88" s="57">
        <v>13.06046511627907</v>
      </c>
      <c r="H88" s="57">
        <v>4.018666427353495</v>
      </c>
      <c r="I88" s="57">
        <v>8.017649135192375</v>
      </c>
      <c r="J88" s="57">
        <v>5.044299674267101</v>
      </c>
      <c r="K88" s="57">
        <v>15.031120331950207</v>
      </c>
      <c r="L88" s="57">
        <v>8.05084745762712</v>
      </c>
      <c r="M88" s="57">
        <v>11.105011933174225</v>
      </c>
      <c r="N88" s="57">
        <v>10.068027210884354</v>
      </c>
      <c r="O88" s="57">
        <v>16.135972292232882</v>
      </c>
      <c r="P88" s="57">
        <v>8.114080301894301</v>
      </c>
      <c r="Q88" s="57">
        <v>4.066416646587932</v>
      </c>
      <c r="R88" s="57">
        <v>4.056346620305371</v>
      </c>
      <c r="S88" s="54">
        <f t="shared" si="0"/>
        <v>5.412281189595869</v>
      </c>
      <c r="T88" s="54">
        <f t="shared" si="1"/>
        <v>4.51168148549639</v>
      </c>
      <c r="U88" s="54">
        <f t="shared" si="2"/>
        <v>9.923962675092259</v>
      </c>
      <c r="V88" s="57"/>
      <c r="W88" s="55"/>
    </row>
    <row r="89" spans="3:23" ht="15">
      <c r="C89" s="52">
        <v>86</v>
      </c>
      <c r="D89" s="57">
        <v>9.020288795467009</v>
      </c>
      <c r="E89" s="57">
        <v>11.047980863936964</v>
      </c>
      <c r="F89" s="57">
        <v>8.032128514056225</v>
      </c>
      <c r="G89" s="57">
        <v>10.046511627906977</v>
      </c>
      <c r="H89" s="57">
        <v>8.03733285470699</v>
      </c>
      <c r="I89" s="57">
        <v>8.017649135192375</v>
      </c>
      <c r="J89" s="57">
        <v>5.044299674267101</v>
      </c>
      <c r="K89" s="57">
        <v>9.018672199170124</v>
      </c>
      <c r="L89" s="57">
        <v>11.069915254237289</v>
      </c>
      <c r="M89" s="57">
        <v>3.028639618138425</v>
      </c>
      <c r="N89" s="57">
        <v>11.07482993197279</v>
      </c>
      <c r="O89" s="57">
        <v>7.04421052631579</v>
      </c>
      <c r="P89" s="57">
        <v>7.050318212043579</v>
      </c>
      <c r="Q89" s="57">
        <v>8.130825189122666</v>
      </c>
      <c r="R89" s="57">
        <v>10.150498225122428</v>
      </c>
      <c r="S89" s="54">
        <f t="shared" si="0"/>
        <v>8.443880542096224</v>
      </c>
      <c r="T89" s="54">
        <f t="shared" si="1"/>
        <v>8.90840131878044</v>
      </c>
      <c r="U89" s="54">
        <f t="shared" si="2"/>
        <v>17.352281860876666</v>
      </c>
      <c r="V89" s="57"/>
      <c r="W89" s="55"/>
    </row>
    <row r="90" spans="3:23" ht="15">
      <c r="C90" s="52">
        <v>87</v>
      </c>
      <c r="D90" s="57">
        <v>9.020288795467009</v>
      </c>
      <c r="E90" s="57">
        <v>4.017447586886169</v>
      </c>
      <c r="F90" s="57">
        <v>5.020080321285141</v>
      </c>
      <c r="G90" s="57">
        <v>9.04186046511628</v>
      </c>
      <c r="H90" s="57">
        <v>7.032666247868617</v>
      </c>
      <c r="I90" s="57">
        <v>9.019855277091423</v>
      </c>
      <c r="J90" s="57">
        <v>8.070879478827361</v>
      </c>
      <c r="K90" s="57">
        <v>7.014522821576763</v>
      </c>
      <c r="L90" s="57">
        <v>6.038135593220339</v>
      </c>
      <c r="M90" s="57">
        <v>6.05727923627685</v>
      </c>
      <c r="N90" s="57">
        <v>8.054421768707483</v>
      </c>
      <c r="O90" s="57">
        <v>14.08842105263158</v>
      </c>
      <c r="P90" s="57">
        <v>9.116906774924455</v>
      </c>
      <c r="Q90" s="57">
        <v>8.15308543004892</v>
      </c>
      <c r="R90" s="57">
        <v>11.115558267474743</v>
      </c>
      <c r="S90" s="54">
        <f t="shared" si="0"/>
        <v>9.461850157482706</v>
      </c>
      <c r="T90" s="54">
        <f t="shared" si="1"/>
        <v>9.576831285002124</v>
      </c>
      <c r="U90" s="54">
        <f t="shared" si="2"/>
        <v>19.03868144248483</v>
      </c>
      <c r="V90" s="57"/>
      <c r="W90" s="55"/>
    </row>
    <row r="91" spans="3:23" ht="15">
      <c r="C91" s="52">
        <v>88</v>
      </c>
      <c r="D91" s="57">
        <v>7.015780174252117</v>
      </c>
      <c r="E91" s="57">
        <v>11.047980863936964</v>
      </c>
      <c r="F91" s="57">
        <v>3.0120481927710845</v>
      </c>
      <c r="G91" s="57">
        <v>4.018604651162791</v>
      </c>
      <c r="H91" s="57">
        <v>9.041999461545364</v>
      </c>
      <c r="I91" s="57">
        <v>7.015442993293329</v>
      </c>
      <c r="J91" s="57">
        <v>1.0088599348534202</v>
      </c>
      <c r="K91" s="57">
        <v>14.029045643153527</v>
      </c>
      <c r="L91" s="57">
        <v>7.044491525423729</v>
      </c>
      <c r="M91" s="57">
        <v>7.066825775656325</v>
      </c>
      <c r="N91" s="57">
        <v>4.0272108843537415</v>
      </c>
      <c r="O91" s="57">
        <v>4.036897256997117</v>
      </c>
      <c r="P91" s="57">
        <v>5.092269350629763</v>
      </c>
      <c r="Q91" s="57">
        <v>7.1099803063106295</v>
      </c>
      <c r="R91" s="57">
        <v>10.149897979005502</v>
      </c>
      <c r="S91" s="54">
        <f t="shared" si="0"/>
        <v>7.450715878648631</v>
      </c>
      <c r="T91" s="54">
        <f t="shared" si="1"/>
        <v>8.236864721321586</v>
      </c>
      <c r="U91" s="54">
        <f t="shared" si="2"/>
        <v>15.687580599970218</v>
      </c>
      <c r="V91" s="57"/>
      <c r="W91" s="55"/>
    </row>
    <row r="92" spans="3:23" ht="15">
      <c r="C92" s="52">
        <v>89</v>
      </c>
      <c r="D92" s="57">
        <v>9.020288795467009</v>
      </c>
      <c r="E92" s="57">
        <v>3.0130856901646266</v>
      </c>
      <c r="F92" s="57">
        <v>4.016064257028113</v>
      </c>
      <c r="G92" s="57">
        <v>3.013953488372093</v>
      </c>
      <c r="H92" s="57">
        <v>6.027999641030243</v>
      </c>
      <c r="I92" s="57">
        <v>8.017649135192375</v>
      </c>
      <c r="J92" s="57">
        <v>6.053159609120521</v>
      </c>
      <c r="K92" s="57">
        <v>7.014522821576763</v>
      </c>
      <c r="L92" s="57">
        <v>5.051108305696358</v>
      </c>
      <c r="M92" s="57">
        <v>6.05727923627685</v>
      </c>
      <c r="N92" s="57">
        <v>5.034013605442177</v>
      </c>
      <c r="O92" s="57">
        <v>8.050526315789474</v>
      </c>
      <c r="P92" s="57">
        <v>8.129686831710059</v>
      </c>
      <c r="Q92" s="57">
        <v>12.15038878900529</v>
      </c>
      <c r="R92" s="57">
        <v>4.023414171694146</v>
      </c>
      <c r="S92" s="54">
        <f t="shared" si="0"/>
        <v>8.101163264136499</v>
      </c>
      <c r="T92" s="54">
        <f t="shared" si="1"/>
        <v>8.091655408278646</v>
      </c>
      <c r="U92" s="54">
        <f t="shared" si="2"/>
        <v>16.192818672415143</v>
      </c>
      <c r="V92" s="57"/>
      <c r="W92" s="55"/>
    </row>
    <row r="93" spans="3:23" ht="15">
      <c r="C93" s="52">
        <v>90</v>
      </c>
      <c r="D93" s="57">
        <v>4.009017242429781</v>
      </c>
      <c r="E93" s="57">
        <v>5.0218094836077105</v>
      </c>
      <c r="F93" s="57">
        <v>11.04417670682731</v>
      </c>
      <c r="G93" s="57">
        <v>4.018604651162791</v>
      </c>
      <c r="H93" s="57">
        <v>5.023333034191869</v>
      </c>
      <c r="I93" s="57">
        <v>7.015442993293329</v>
      </c>
      <c r="J93" s="57">
        <v>6.053159609120521</v>
      </c>
      <c r="K93" s="57">
        <v>7.014522821576763</v>
      </c>
      <c r="L93" s="57">
        <v>9.057203389830509</v>
      </c>
      <c r="M93" s="57">
        <v>11.105011933174225</v>
      </c>
      <c r="N93" s="57">
        <v>2.0136054421768708</v>
      </c>
      <c r="O93" s="57">
        <v>4.025263157894737</v>
      </c>
      <c r="P93" s="57">
        <v>9.037037037037036</v>
      </c>
      <c r="Q93" s="57">
        <v>4.034592101470165</v>
      </c>
      <c r="R93" s="57">
        <v>2.004401131719585</v>
      </c>
      <c r="S93" s="54">
        <f t="shared" si="0"/>
        <v>5.02534342340893</v>
      </c>
      <c r="T93" s="54">
        <f t="shared" si="1"/>
        <v>3.6881122188662268</v>
      </c>
      <c r="U93" s="54">
        <f t="shared" si="2"/>
        <v>8.713455642275157</v>
      </c>
      <c r="V93" s="57"/>
      <c r="W93" s="55"/>
    </row>
    <row r="94" spans="3:23" ht="15">
      <c r="C94" s="52">
        <v>91</v>
      </c>
      <c r="D94" s="57">
        <v>4.009017242429781</v>
      </c>
      <c r="E94" s="57">
        <v>4.017447586886169</v>
      </c>
      <c r="F94" s="57">
        <v>4.016064257028113</v>
      </c>
      <c r="G94" s="57">
        <v>1.0046511627906978</v>
      </c>
      <c r="H94" s="57">
        <v>5.023333034191869</v>
      </c>
      <c r="I94" s="57">
        <v>1.0022061418990469</v>
      </c>
      <c r="J94" s="57">
        <v>3.0265798045602605</v>
      </c>
      <c r="K94" s="57">
        <v>9.018672199170124</v>
      </c>
      <c r="L94" s="57">
        <v>3.0190677966101696</v>
      </c>
      <c r="M94" s="57">
        <v>9.085918854415274</v>
      </c>
      <c r="N94" s="57">
        <v>10.068027210884354</v>
      </c>
      <c r="O94" s="57">
        <v>4.025263157894737</v>
      </c>
      <c r="P94" s="57">
        <v>5.079232919002114</v>
      </c>
      <c r="Q94" s="57">
        <v>5.069232804329505</v>
      </c>
      <c r="R94" s="57">
        <v>4.051547413565738</v>
      </c>
      <c r="S94" s="54">
        <f t="shared" si="0"/>
        <v>4.733337712299119</v>
      </c>
      <c r="T94" s="54">
        <f t="shared" si="1"/>
        <v>4.618039310064788</v>
      </c>
      <c r="U94" s="54">
        <f t="shared" si="2"/>
        <v>9.351377022363906</v>
      </c>
      <c r="V94" s="57"/>
      <c r="W94" s="55"/>
    </row>
    <row r="95" spans="3:23" ht="15">
      <c r="C95" s="52">
        <v>92</v>
      </c>
      <c r="D95" s="57">
        <v>4.009017242429781</v>
      </c>
      <c r="E95" s="57">
        <v>1.0043618967215422</v>
      </c>
      <c r="F95" s="57">
        <v>3.0120481927710845</v>
      </c>
      <c r="G95" s="57">
        <v>2.0093023255813955</v>
      </c>
      <c r="H95" s="57">
        <v>4.018666427353495</v>
      </c>
      <c r="I95" s="57">
        <v>2.0044122837980938</v>
      </c>
      <c r="J95" s="57">
        <v>2.0177198697068404</v>
      </c>
      <c r="K95" s="57">
        <v>6.012448132780083</v>
      </c>
      <c r="L95" s="57">
        <v>4.02542372881356</v>
      </c>
      <c r="M95" s="57">
        <v>4.0381861575179</v>
      </c>
      <c r="N95" s="57">
        <v>2.0136054421768708</v>
      </c>
      <c r="O95" s="57">
        <v>3.0189473684210526</v>
      </c>
      <c r="P95" s="57">
        <v>5.182886141572483</v>
      </c>
      <c r="Q95" s="57">
        <v>6.051888152205247</v>
      </c>
      <c r="R95" s="57">
        <v>3.0264577065396825</v>
      </c>
      <c r="S95" s="54">
        <f t="shared" si="0"/>
        <v>4.753744000105804</v>
      </c>
      <c r="T95" s="54">
        <f t="shared" si="1"/>
        <v>4.610696619616911</v>
      </c>
      <c r="U95" s="54">
        <f t="shared" si="2"/>
        <v>9.364440619722714</v>
      </c>
      <c r="V95" s="57"/>
      <c r="W95" s="55"/>
    </row>
    <row r="96" spans="3:23" ht="15">
      <c r="C96" s="52">
        <v>93</v>
      </c>
      <c r="D96" s="57">
        <v>1.0022543106074453</v>
      </c>
      <c r="E96" s="57">
        <v>1.0043618967215422</v>
      </c>
      <c r="F96" s="57">
        <v>1.0040160642570282</v>
      </c>
      <c r="G96" s="57">
        <v>3.013953488372093</v>
      </c>
      <c r="H96" s="57">
        <v>3.0139998205151217</v>
      </c>
      <c r="I96" s="57">
        <v>7.015442993293329</v>
      </c>
      <c r="J96" s="57">
        <v>7.062019543973942</v>
      </c>
      <c r="K96" s="57">
        <v>4.008298755186722</v>
      </c>
      <c r="L96" s="57">
        <v>3.0190677966101696</v>
      </c>
      <c r="M96" s="57">
        <v>0</v>
      </c>
      <c r="N96" s="57">
        <v>6.040816326530612</v>
      </c>
      <c r="O96" s="57">
        <v>3.0189473684210526</v>
      </c>
      <c r="P96" s="57">
        <v>3.0123456790123457</v>
      </c>
      <c r="Q96" s="57">
        <v>3.084272785937451</v>
      </c>
      <c r="R96" s="57">
        <v>7.135725693629296</v>
      </c>
      <c r="S96" s="54">
        <f t="shared" si="0"/>
        <v>4.4107813861930305</v>
      </c>
      <c r="T96" s="54">
        <f t="shared" si="1"/>
        <v>4.876926621919925</v>
      </c>
      <c r="U96" s="54">
        <f t="shared" si="2"/>
        <v>9.287708008112956</v>
      </c>
      <c r="V96" s="57"/>
      <c r="W96" s="55"/>
    </row>
    <row r="97" spans="3:23" ht="15">
      <c r="C97" s="52">
        <v>94</v>
      </c>
      <c r="D97" s="57">
        <v>1.0022543106074453</v>
      </c>
      <c r="E97" s="57">
        <v>2.0087237934430844</v>
      </c>
      <c r="F97" s="57">
        <v>2.0080321285140563</v>
      </c>
      <c r="G97" s="57">
        <v>0</v>
      </c>
      <c r="H97" s="57">
        <v>0</v>
      </c>
      <c r="I97" s="57">
        <v>2.0044122837980938</v>
      </c>
      <c r="J97" s="57">
        <v>2.0177198697068404</v>
      </c>
      <c r="K97" s="57">
        <v>4.008298755186722</v>
      </c>
      <c r="L97" s="57">
        <v>2.01271186440678</v>
      </c>
      <c r="M97" s="57">
        <v>4.0381861575179</v>
      </c>
      <c r="N97" s="57">
        <v>4.0272108843537415</v>
      </c>
      <c r="O97" s="57">
        <v>4.025263157894737</v>
      </c>
      <c r="P97" s="57">
        <v>1.0135003309715391</v>
      </c>
      <c r="Q97" s="57">
        <v>5.1537096331866055</v>
      </c>
      <c r="R97" s="57">
        <v>1.01293923960107</v>
      </c>
      <c r="S97" s="54">
        <f t="shared" si="0"/>
        <v>2.3933830679197383</v>
      </c>
      <c r="T97" s="54">
        <f t="shared" si="1"/>
        <v>2.8533439802358047</v>
      </c>
      <c r="U97" s="54">
        <f t="shared" si="2"/>
        <v>5.2467270481555435</v>
      </c>
      <c r="V97" s="57"/>
      <c r="W97" s="55"/>
    </row>
    <row r="98" spans="3:23" ht="15">
      <c r="C98" s="52">
        <v>95</v>
      </c>
      <c r="D98" s="57">
        <v>1.0022543106074453</v>
      </c>
      <c r="E98" s="57">
        <v>1.0043618967215422</v>
      </c>
      <c r="F98" s="57">
        <v>1.0040160642570282</v>
      </c>
      <c r="G98" s="57">
        <v>0</v>
      </c>
      <c r="H98" s="57">
        <v>0</v>
      </c>
      <c r="I98" s="57">
        <v>4.0088245675961875</v>
      </c>
      <c r="J98" s="57">
        <v>3.0265798045602605</v>
      </c>
      <c r="K98" s="57">
        <v>7.014522821576763</v>
      </c>
      <c r="L98" s="57">
        <v>2.01271186440678</v>
      </c>
      <c r="M98" s="57">
        <v>3.028639618138425</v>
      </c>
      <c r="N98" s="57">
        <v>4.0272108843537415</v>
      </c>
      <c r="O98" s="57">
        <v>2.0126315789473685</v>
      </c>
      <c r="P98" s="57">
        <v>3.053088286635713</v>
      </c>
      <c r="Q98" s="57">
        <v>3.106677119343127</v>
      </c>
      <c r="R98" s="57">
        <v>4.061188973694794</v>
      </c>
      <c r="S98" s="54">
        <f t="shared" si="0"/>
        <v>3.4069847932245447</v>
      </c>
      <c r="T98" s="54">
        <f t="shared" si="1"/>
        <v>3.524950295420822</v>
      </c>
      <c r="U98" s="54">
        <f t="shared" si="2"/>
        <v>6.931935088645367</v>
      </c>
      <c r="V98" s="57"/>
      <c r="W98" s="55"/>
    </row>
    <row r="99" spans="3:23" ht="15">
      <c r="C99" s="52">
        <v>96</v>
      </c>
      <c r="D99" s="57">
        <v>1.0022543106074453</v>
      </c>
      <c r="E99" s="57">
        <v>2.0087237934430844</v>
      </c>
      <c r="F99" s="57">
        <v>0</v>
      </c>
      <c r="G99" s="57">
        <v>0</v>
      </c>
      <c r="H99" s="57">
        <v>0</v>
      </c>
      <c r="I99" s="57">
        <v>0</v>
      </c>
      <c r="J99" s="57">
        <v>1.0088599348534202</v>
      </c>
      <c r="K99" s="57">
        <v>1.0020746887966805</v>
      </c>
      <c r="L99" s="57">
        <v>1.00635593220339</v>
      </c>
      <c r="M99" s="57">
        <v>0</v>
      </c>
      <c r="N99" s="57">
        <v>2.0136054421768708</v>
      </c>
      <c r="O99" s="57">
        <v>0</v>
      </c>
      <c r="P99" s="57">
        <v>1.0041152263374487</v>
      </c>
      <c r="Q99" s="57">
        <v>1.0224675290573892</v>
      </c>
      <c r="R99" s="57">
        <v>3.0479080138758063</v>
      </c>
      <c r="S99" s="54">
        <f t="shared" si="0"/>
        <v>1.6914969230902148</v>
      </c>
      <c r="T99" s="54">
        <f t="shared" si="1"/>
        <v>1.9206241553411367</v>
      </c>
      <c r="U99" s="54">
        <f t="shared" si="2"/>
        <v>3.6121210784313513</v>
      </c>
      <c r="V99" s="57"/>
      <c r="W99" s="55"/>
    </row>
    <row r="100" spans="3:23" ht="15">
      <c r="C100" s="52">
        <v>97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1.0022061418990469</v>
      </c>
      <c r="J100" s="57">
        <v>1.0088599348534202</v>
      </c>
      <c r="K100" s="57">
        <v>1.0020746887966805</v>
      </c>
      <c r="L100" s="57">
        <v>2.01271186440678</v>
      </c>
      <c r="M100" s="57">
        <v>4.0381861575179</v>
      </c>
      <c r="N100" s="57">
        <v>3.020408163265306</v>
      </c>
      <c r="O100" s="57">
        <v>3.0189473684210526</v>
      </c>
      <c r="P100" s="57">
        <v>1.0041152263374487</v>
      </c>
      <c r="Q100" s="57">
        <v>1.0348967421081638</v>
      </c>
      <c r="R100" s="57">
        <v>4.00880226343917</v>
      </c>
      <c r="S100" s="54">
        <f t="shared" si="0"/>
        <v>2.0159380772949276</v>
      </c>
      <c r="T100" s="54">
        <f t="shared" si="1"/>
        <v>2.3532123609474205</v>
      </c>
      <c r="U100" s="54">
        <f t="shared" si="2"/>
        <v>4.3691504382423485</v>
      </c>
      <c r="V100" s="57"/>
      <c r="W100" s="55"/>
    </row>
    <row r="101" spans="2:23" ht="15">
      <c r="B101" s="52"/>
      <c r="C101" s="52">
        <v>98</v>
      </c>
      <c r="D101" s="57">
        <v>1.0022543106074453</v>
      </c>
      <c r="E101" s="57">
        <v>0</v>
      </c>
      <c r="F101" s="57">
        <v>2.0080321285140563</v>
      </c>
      <c r="G101" s="57">
        <v>0</v>
      </c>
      <c r="H101" s="57">
        <v>1.0046666068383738</v>
      </c>
      <c r="I101" s="57">
        <v>2.0044122837980938</v>
      </c>
      <c r="J101" s="57">
        <v>0</v>
      </c>
      <c r="K101" s="57">
        <v>0</v>
      </c>
      <c r="L101" s="57">
        <v>1.00635593220339</v>
      </c>
      <c r="M101" s="57">
        <v>0</v>
      </c>
      <c r="N101" s="57">
        <v>0</v>
      </c>
      <c r="O101" s="57">
        <v>4.025263157894737</v>
      </c>
      <c r="P101" s="57">
        <v>5.020576131687243</v>
      </c>
      <c r="Q101" s="57">
        <v>2.0172960507350823</v>
      </c>
      <c r="R101" s="57">
        <v>1.0022005658597926</v>
      </c>
      <c r="S101" s="54">
        <f t="shared" si="0"/>
        <v>2.6800242494273725</v>
      </c>
      <c r="T101" s="54">
        <f t="shared" si="1"/>
        <v>1.8998402886740824</v>
      </c>
      <c r="U101" s="54">
        <f t="shared" si="2"/>
        <v>4.579864538101455</v>
      </c>
      <c r="V101" s="57"/>
      <c r="W101" s="55"/>
    </row>
    <row r="102" spans="2:23" ht="15">
      <c r="B102" s="52"/>
      <c r="C102" s="52">
        <v>99</v>
      </c>
      <c r="D102" s="57">
        <v>0</v>
      </c>
      <c r="E102" s="57">
        <v>0</v>
      </c>
      <c r="F102" s="57">
        <v>1.0040160642570282</v>
      </c>
      <c r="G102" s="57">
        <v>0</v>
      </c>
      <c r="H102" s="57">
        <v>1.0046666068383738</v>
      </c>
      <c r="I102" s="57">
        <v>1.0022061418990469</v>
      </c>
      <c r="J102" s="57">
        <v>0</v>
      </c>
      <c r="K102" s="57">
        <v>1.0020746887966805</v>
      </c>
      <c r="L102" s="57">
        <v>0</v>
      </c>
      <c r="M102" s="57">
        <v>0</v>
      </c>
      <c r="N102" s="57">
        <v>3.020408163265306</v>
      </c>
      <c r="O102" s="57">
        <v>0</v>
      </c>
      <c r="P102" s="57">
        <v>0</v>
      </c>
      <c r="Q102" s="57">
        <v>0</v>
      </c>
      <c r="R102" s="57">
        <v>0</v>
      </c>
      <c r="S102" s="54">
        <f t="shared" si="0"/>
        <v>0</v>
      </c>
      <c r="T102" s="54">
        <f t="shared" si="1"/>
        <v>0</v>
      </c>
      <c r="U102" s="54">
        <f t="shared" si="2"/>
        <v>0</v>
      </c>
      <c r="V102" s="57"/>
      <c r="W102" s="55"/>
    </row>
    <row r="103" spans="2:23" ht="15">
      <c r="B103" s="52"/>
      <c r="C103" s="52">
        <v>100</v>
      </c>
      <c r="D103" s="57">
        <v>1.0022543106074453</v>
      </c>
      <c r="E103" s="57">
        <v>1.0043618967215422</v>
      </c>
      <c r="F103" s="57">
        <v>1.0040160642570282</v>
      </c>
      <c r="G103" s="57">
        <v>1.0046511627906978</v>
      </c>
      <c r="H103" s="57">
        <v>0</v>
      </c>
      <c r="I103" s="57">
        <v>0</v>
      </c>
      <c r="J103" s="57">
        <v>2.0177198697068404</v>
      </c>
      <c r="K103" s="57">
        <v>0</v>
      </c>
      <c r="L103" s="57">
        <v>2.01271186440678</v>
      </c>
      <c r="M103" s="57">
        <v>1.009546539379475</v>
      </c>
      <c r="N103" s="57">
        <v>3.020408163265306</v>
      </c>
      <c r="O103" s="57">
        <v>1.0063157894736843</v>
      </c>
      <c r="P103" s="57">
        <v>3.0123456790123457</v>
      </c>
      <c r="Q103" s="57">
        <v>1.0086480253675412</v>
      </c>
      <c r="R103" s="57">
        <v>1.0284035933059978</v>
      </c>
      <c r="S103" s="54">
        <f t="shared" si="0"/>
        <v>1.6831324325619617</v>
      </c>
      <c r="T103" s="54">
        <f t="shared" si="1"/>
        <v>1.2400613504118336</v>
      </c>
      <c r="U103" s="54">
        <f t="shared" si="2"/>
        <v>2.9231937829737955</v>
      </c>
      <c r="V103" s="57"/>
      <c r="W103" s="55"/>
    </row>
    <row r="104" spans="2:22" s="56" customFormat="1" ht="15">
      <c r="B104" s="53" t="s">
        <v>194</v>
      </c>
      <c r="C104" s="53">
        <v>0</v>
      </c>
      <c r="D104" s="54">
        <v>15.44395004180998</v>
      </c>
      <c r="E104" s="54">
        <v>15.573767025425239</v>
      </c>
      <c r="F104" s="54">
        <v>14.088888888888889</v>
      </c>
      <c r="G104" s="54">
        <v>11.061971830985916</v>
      </c>
      <c r="H104" s="54">
        <v>11.464252578144164</v>
      </c>
      <c r="I104" s="54">
        <v>9.778252427184468</v>
      </c>
      <c r="J104" s="54">
        <v>10.095380587245185</v>
      </c>
      <c r="K104" s="54">
        <v>11.066666666666666</v>
      </c>
      <c r="L104" s="54">
        <v>6</v>
      </c>
      <c r="M104" s="54">
        <v>5.014450867052023</v>
      </c>
      <c r="N104" s="54">
        <v>4.012345679012346</v>
      </c>
      <c r="O104" s="54">
        <v>6</v>
      </c>
      <c r="P104" s="54">
        <v>3.067128910519763</v>
      </c>
      <c r="Q104" s="54">
        <v>5.360491386908296</v>
      </c>
      <c r="R104" s="54">
        <v>4.919740609335148</v>
      </c>
      <c r="S104" s="54">
        <f t="shared" si="0"/>
        <v>4.449120302254403</v>
      </c>
      <c r="T104" s="54"/>
      <c r="U104" s="54"/>
      <c r="V104" s="57"/>
    </row>
    <row r="105" spans="2:20" ht="15">
      <c r="B105" s="52"/>
      <c r="C105" s="52">
        <v>1</v>
      </c>
      <c r="D105" s="57">
        <v>4</v>
      </c>
      <c r="E105" s="57">
        <v>1.0058057870587134</v>
      </c>
      <c r="F105" s="57">
        <v>1.0063492063492063</v>
      </c>
      <c r="G105" s="57">
        <v>0</v>
      </c>
      <c r="H105" s="57">
        <v>1.003604602800499</v>
      </c>
      <c r="I105" s="57">
        <v>0</v>
      </c>
      <c r="J105" s="57">
        <v>0</v>
      </c>
      <c r="K105" s="57">
        <v>1.006060606060606</v>
      </c>
      <c r="L105" s="57">
        <v>0</v>
      </c>
      <c r="M105" s="57">
        <v>2.005780346820809</v>
      </c>
      <c r="N105" s="57">
        <v>2.006172839506173</v>
      </c>
      <c r="O105" s="57">
        <v>1</v>
      </c>
      <c r="P105" s="57">
        <v>0</v>
      </c>
      <c r="Q105" s="57">
        <v>0</v>
      </c>
      <c r="R105" s="57">
        <v>0</v>
      </c>
      <c r="S105" s="54">
        <f t="shared" si="0"/>
        <v>0</v>
      </c>
      <c r="T105" s="57"/>
    </row>
    <row r="106" spans="2:20" ht="15">
      <c r="B106" s="52"/>
      <c r="C106" s="52">
        <v>2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1.0059930480642454</v>
      </c>
      <c r="J106" s="57">
        <v>0</v>
      </c>
      <c r="K106" s="57">
        <v>1.006060606060606</v>
      </c>
      <c r="L106" s="57">
        <v>1</v>
      </c>
      <c r="M106" s="57">
        <v>2.005780346820809</v>
      </c>
      <c r="N106" s="57">
        <v>1.0030864197530864</v>
      </c>
      <c r="O106" s="57">
        <v>0</v>
      </c>
      <c r="P106" s="57">
        <v>0</v>
      </c>
      <c r="Q106" s="57">
        <v>1</v>
      </c>
      <c r="R106" s="57">
        <v>0</v>
      </c>
      <c r="S106" s="54">
        <f t="shared" si="0"/>
        <v>0.3333333333333333</v>
      </c>
      <c r="T106" s="57"/>
    </row>
    <row r="107" spans="2:20" ht="15">
      <c r="B107" s="52"/>
      <c r="C107" s="52">
        <v>3</v>
      </c>
      <c r="D107" s="57">
        <v>0</v>
      </c>
      <c r="E107" s="57">
        <v>0</v>
      </c>
      <c r="F107" s="57">
        <v>0</v>
      </c>
      <c r="G107" s="57">
        <v>0</v>
      </c>
      <c r="H107" s="57">
        <v>2.007209205600998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1</v>
      </c>
      <c r="P107" s="57">
        <v>0</v>
      </c>
      <c r="Q107" s="57">
        <v>0</v>
      </c>
      <c r="R107" s="57">
        <v>1.1030048403076158</v>
      </c>
      <c r="S107" s="54">
        <f t="shared" si="0"/>
        <v>0.3676682801025386</v>
      </c>
      <c r="T107" s="57"/>
    </row>
    <row r="108" spans="2:20" ht="15">
      <c r="B108" s="52"/>
      <c r="C108" s="52">
        <v>4</v>
      </c>
      <c r="D108" s="57">
        <v>0</v>
      </c>
      <c r="E108" s="57">
        <v>0</v>
      </c>
      <c r="F108" s="57">
        <v>0</v>
      </c>
      <c r="G108" s="57">
        <v>1.0056338028169014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1</v>
      </c>
      <c r="P108" s="57">
        <v>0</v>
      </c>
      <c r="Q108" s="57">
        <v>0</v>
      </c>
      <c r="R108" s="57">
        <v>0</v>
      </c>
      <c r="S108" s="54">
        <f t="shared" si="0"/>
        <v>0</v>
      </c>
      <c r="T108" s="57"/>
    </row>
    <row r="109" spans="2:20" ht="15">
      <c r="B109" s="52"/>
      <c r="C109" s="52">
        <v>5</v>
      </c>
      <c r="D109" s="57">
        <v>0</v>
      </c>
      <c r="E109" s="57">
        <v>3.01741736117614</v>
      </c>
      <c r="F109" s="57">
        <v>1.0063492063492063</v>
      </c>
      <c r="G109" s="57">
        <v>1.0056338028169014</v>
      </c>
      <c r="H109" s="57">
        <v>0</v>
      </c>
      <c r="I109" s="57">
        <v>0</v>
      </c>
      <c r="J109" s="57">
        <v>0</v>
      </c>
      <c r="K109" s="57">
        <v>0</v>
      </c>
      <c r="L109" s="57">
        <v>1</v>
      </c>
      <c r="M109" s="57">
        <v>0</v>
      </c>
      <c r="N109" s="57">
        <v>0</v>
      </c>
      <c r="O109" s="57">
        <v>2</v>
      </c>
      <c r="P109" s="57">
        <v>0</v>
      </c>
      <c r="Q109" s="57">
        <v>1</v>
      </c>
      <c r="R109" s="57">
        <v>1</v>
      </c>
      <c r="S109" s="54">
        <f t="shared" si="0"/>
        <v>0.6666666666666666</v>
      </c>
      <c r="T109" s="57"/>
    </row>
    <row r="110" spans="2:20" ht="15">
      <c r="B110" s="52"/>
      <c r="C110" s="52">
        <v>6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1</v>
      </c>
      <c r="P110" s="57">
        <v>0</v>
      </c>
      <c r="Q110" s="57">
        <v>0</v>
      </c>
      <c r="R110" s="57">
        <v>0</v>
      </c>
      <c r="S110" s="54">
        <f t="shared" si="0"/>
        <v>0</v>
      </c>
      <c r="T110" s="57"/>
    </row>
    <row r="111" spans="2:20" ht="15">
      <c r="B111" s="52"/>
      <c r="C111" s="52">
        <v>7</v>
      </c>
      <c r="D111" s="57">
        <v>0</v>
      </c>
      <c r="E111" s="57">
        <v>0</v>
      </c>
      <c r="F111" s="57">
        <v>1.0063492063492063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1</v>
      </c>
      <c r="Q111" s="57">
        <v>0</v>
      </c>
      <c r="R111" s="57">
        <v>0</v>
      </c>
      <c r="S111" s="54">
        <f t="shared" si="0"/>
        <v>0.3333333333333333</v>
      </c>
      <c r="T111" s="57"/>
    </row>
    <row r="112" spans="2:20" ht="15">
      <c r="B112" s="52"/>
      <c r="C112" s="52">
        <v>8</v>
      </c>
      <c r="D112" s="57">
        <v>2</v>
      </c>
      <c r="E112" s="57">
        <v>0</v>
      </c>
      <c r="F112" s="57">
        <v>0</v>
      </c>
      <c r="G112" s="57">
        <v>1.0056338028169014</v>
      </c>
      <c r="H112" s="57">
        <v>1.003604602800499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7">
        <v>0</v>
      </c>
      <c r="R112" s="57">
        <v>0</v>
      </c>
      <c r="S112" s="54">
        <f t="shared" si="0"/>
        <v>0</v>
      </c>
      <c r="T112" s="57"/>
    </row>
    <row r="113" spans="2:20" ht="15">
      <c r="B113" s="52"/>
      <c r="C113" s="52">
        <v>9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1.006060606060606</v>
      </c>
      <c r="L113" s="57">
        <v>2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57">
        <v>0</v>
      </c>
      <c r="S113" s="54">
        <f t="shared" si="0"/>
        <v>0</v>
      </c>
      <c r="T113" s="57"/>
    </row>
    <row r="114" spans="2:20" ht="15">
      <c r="B114" s="52"/>
      <c r="C114" s="52">
        <v>10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2.019076117449037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4">
        <f t="shared" si="0"/>
        <v>0</v>
      </c>
      <c r="T114" s="57"/>
    </row>
    <row r="115" spans="2:20" ht="15">
      <c r="B115" s="52"/>
      <c r="C115" s="52">
        <v>11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54">
        <f t="shared" si="0"/>
        <v>0</v>
      </c>
      <c r="T115" s="57"/>
    </row>
    <row r="116" spans="2:20" ht="15">
      <c r="B116" s="52"/>
      <c r="C116" s="52">
        <v>12</v>
      </c>
      <c r="D116" s="57">
        <v>0</v>
      </c>
      <c r="E116" s="57">
        <v>0</v>
      </c>
      <c r="F116" s="57">
        <v>1.0063492063492063</v>
      </c>
      <c r="G116" s="57">
        <v>1.0056338028169014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1</v>
      </c>
      <c r="Q116" s="57">
        <v>0</v>
      </c>
      <c r="R116" s="57">
        <v>2</v>
      </c>
      <c r="S116" s="54">
        <f t="shared" si="0"/>
        <v>1</v>
      </c>
      <c r="T116" s="57"/>
    </row>
    <row r="117" spans="3:20" ht="15">
      <c r="C117" s="52">
        <v>13</v>
      </c>
      <c r="D117" s="57">
        <v>0</v>
      </c>
      <c r="E117" s="57">
        <v>1.0058057870587134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1</v>
      </c>
      <c r="P117" s="57">
        <v>0</v>
      </c>
      <c r="Q117" s="57">
        <v>1</v>
      </c>
      <c r="R117" s="57">
        <v>0</v>
      </c>
      <c r="S117" s="54">
        <f t="shared" si="0"/>
        <v>0.3333333333333333</v>
      </c>
      <c r="T117" s="57"/>
    </row>
    <row r="118" spans="3:20" ht="15">
      <c r="C118" s="52">
        <v>14</v>
      </c>
      <c r="D118" s="57">
        <v>2</v>
      </c>
      <c r="E118" s="57">
        <v>0</v>
      </c>
      <c r="F118" s="57">
        <v>0</v>
      </c>
      <c r="G118" s="57">
        <v>0</v>
      </c>
      <c r="H118" s="57">
        <v>1.003604602800499</v>
      </c>
      <c r="I118" s="57">
        <v>0</v>
      </c>
      <c r="J118" s="57">
        <v>0</v>
      </c>
      <c r="K118" s="57">
        <v>1.006060606060606</v>
      </c>
      <c r="L118" s="57">
        <v>0</v>
      </c>
      <c r="M118" s="57">
        <v>0</v>
      </c>
      <c r="N118" s="57">
        <v>0</v>
      </c>
      <c r="O118" s="57">
        <v>0</v>
      </c>
      <c r="P118" s="57">
        <v>2</v>
      </c>
      <c r="Q118" s="57">
        <v>0</v>
      </c>
      <c r="R118" s="57">
        <v>0</v>
      </c>
      <c r="S118" s="54">
        <f t="shared" si="0"/>
        <v>0.6666666666666666</v>
      </c>
      <c r="T118" s="57"/>
    </row>
    <row r="119" spans="3:20" ht="15">
      <c r="C119" s="52">
        <v>15</v>
      </c>
      <c r="D119" s="57">
        <v>2</v>
      </c>
      <c r="E119" s="57">
        <v>1.0058057870587134</v>
      </c>
      <c r="F119" s="57">
        <v>1.0063492063492063</v>
      </c>
      <c r="G119" s="57">
        <v>0</v>
      </c>
      <c r="H119" s="57">
        <v>0</v>
      </c>
      <c r="I119" s="57">
        <v>1.0059930480642454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54">
        <f t="shared" si="0"/>
        <v>0</v>
      </c>
      <c r="T119" s="57"/>
    </row>
    <row r="120" spans="3:20" ht="15">
      <c r="C120" s="52">
        <v>16</v>
      </c>
      <c r="D120" s="57">
        <v>0</v>
      </c>
      <c r="E120" s="57">
        <v>0</v>
      </c>
      <c r="F120" s="57">
        <v>1.0063492063492063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3.008670520231214</v>
      </c>
      <c r="N120" s="57">
        <v>0</v>
      </c>
      <c r="O120" s="57">
        <v>0</v>
      </c>
      <c r="P120" s="57">
        <v>0</v>
      </c>
      <c r="Q120" s="57">
        <v>0</v>
      </c>
      <c r="R120" s="57">
        <v>0</v>
      </c>
      <c r="S120" s="54">
        <f t="shared" si="0"/>
        <v>0</v>
      </c>
      <c r="T120" s="57"/>
    </row>
    <row r="121" spans="3:20" ht="15">
      <c r="C121" s="52">
        <v>17</v>
      </c>
      <c r="D121" s="57">
        <v>1</v>
      </c>
      <c r="E121" s="57">
        <v>0</v>
      </c>
      <c r="F121" s="57">
        <v>0</v>
      </c>
      <c r="G121" s="57">
        <v>0</v>
      </c>
      <c r="H121" s="57">
        <v>3.0108138084014975</v>
      </c>
      <c r="I121" s="57">
        <v>0</v>
      </c>
      <c r="J121" s="57">
        <v>0</v>
      </c>
      <c r="K121" s="57">
        <v>0</v>
      </c>
      <c r="L121" s="57">
        <v>1</v>
      </c>
      <c r="M121" s="57">
        <v>0</v>
      </c>
      <c r="N121" s="57">
        <v>0</v>
      </c>
      <c r="O121" s="57">
        <v>1</v>
      </c>
      <c r="P121" s="57">
        <v>0</v>
      </c>
      <c r="Q121" s="57">
        <v>1</v>
      </c>
      <c r="R121" s="57">
        <v>0</v>
      </c>
      <c r="S121" s="54">
        <f t="shared" si="0"/>
        <v>0.3333333333333333</v>
      </c>
      <c r="T121" s="57"/>
    </row>
    <row r="122" spans="3:20" ht="15">
      <c r="C122" s="52">
        <v>18</v>
      </c>
      <c r="D122" s="57">
        <v>1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1.006060606060606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1</v>
      </c>
      <c r="S122" s="54">
        <f t="shared" si="0"/>
        <v>0.3333333333333333</v>
      </c>
      <c r="T122" s="57"/>
    </row>
    <row r="123" spans="3:20" ht="15">
      <c r="C123" s="52">
        <v>19</v>
      </c>
      <c r="D123" s="57">
        <v>0</v>
      </c>
      <c r="E123" s="57">
        <v>1.0058057870587134</v>
      </c>
      <c r="F123" s="57">
        <v>0</v>
      </c>
      <c r="G123" s="57">
        <v>0</v>
      </c>
      <c r="H123" s="57">
        <v>4.014418411201996</v>
      </c>
      <c r="I123" s="57">
        <v>0</v>
      </c>
      <c r="J123" s="57">
        <v>0</v>
      </c>
      <c r="K123" s="57">
        <v>1.006060606060606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1</v>
      </c>
      <c r="R123" s="57">
        <v>0</v>
      </c>
      <c r="S123" s="54">
        <f t="shared" si="0"/>
        <v>0.3333333333333333</v>
      </c>
      <c r="T123" s="57"/>
    </row>
    <row r="124" spans="3:20" ht="15">
      <c r="C124" s="52">
        <v>20</v>
      </c>
      <c r="D124" s="57">
        <v>0</v>
      </c>
      <c r="E124" s="57">
        <v>2.0116115741174267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1.0030864197530864</v>
      </c>
      <c r="O124" s="57">
        <v>0</v>
      </c>
      <c r="P124" s="57">
        <v>0</v>
      </c>
      <c r="Q124" s="57">
        <v>0</v>
      </c>
      <c r="R124" s="57">
        <v>1.0937035847838796</v>
      </c>
      <c r="S124" s="54">
        <f t="shared" si="0"/>
        <v>0.36456786159462656</v>
      </c>
      <c r="T124" s="57"/>
    </row>
    <row r="125" spans="3:20" ht="15">
      <c r="C125" s="52">
        <v>21</v>
      </c>
      <c r="D125" s="57">
        <v>0</v>
      </c>
      <c r="E125" s="57">
        <v>1.0058057870587134</v>
      </c>
      <c r="F125" s="57">
        <v>0</v>
      </c>
      <c r="G125" s="57">
        <v>1.0056338028169014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1</v>
      </c>
      <c r="P125" s="57">
        <v>1</v>
      </c>
      <c r="Q125" s="57">
        <v>2</v>
      </c>
      <c r="R125" s="57">
        <v>0</v>
      </c>
      <c r="S125" s="54">
        <f t="shared" si="0"/>
        <v>1</v>
      </c>
      <c r="T125" s="57"/>
    </row>
    <row r="126" spans="3:20" ht="15">
      <c r="C126" s="52">
        <v>22</v>
      </c>
      <c r="D126" s="57">
        <v>1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1.0095380587245184</v>
      </c>
      <c r="K126" s="57">
        <v>0</v>
      </c>
      <c r="L126" s="57">
        <v>1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4">
        <f t="shared" si="0"/>
        <v>0</v>
      </c>
      <c r="T126" s="57"/>
    </row>
    <row r="127" spans="3:20" ht="15">
      <c r="C127" s="52">
        <v>23</v>
      </c>
      <c r="D127" s="57">
        <v>0</v>
      </c>
      <c r="E127" s="57">
        <v>1.0058057870587134</v>
      </c>
      <c r="F127" s="57">
        <v>0</v>
      </c>
      <c r="G127" s="57">
        <v>0</v>
      </c>
      <c r="H127" s="57">
        <v>0</v>
      </c>
      <c r="I127" s="57">
        <v>0</v>
      </c>
      <c r="J127" s="57">
        <v>1.0095380587245184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1</v>
      </c>
      <c r="Q127" s="57">
        <v>1</v>
      </c>
      <c r="R127" s="57">
        <v>0</v>
      </c>
      <c r="S127" s="54">
        <f t="shared" si="0"/>
        <v>0.6666666666666666</v>
      </c>
      <c r="T127" s="57"/>
    </row>
    <row r="128" spans="3:20" ht="15">
      <c r="C128" s="52">
        <v>24</v>
      </c>
      <c r="D128" s="57">
        <v>1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1.0028901734104045</v>
      </c>
      <c r="N128" s="57">
        <v>0</v>
      </c>
      <c r="O128" s="57">
        <v>0</v>
      </c>
      <c r="P128" s="57">
        <v>1</v>
      </c>
      <c r="Q128" s="57">
        <v>0</v>
      </c>
      <c r="R128" s="57">
        <v>0</v>
      </c>
      <c r="S128" s="54">
        <f t="shared" si="0"/>
        <v>0.3333333333333333</v>
      </c>
      <c r="T128" s="57"/>
    </row>
    <row r="129" spans="3:20" ht="15">
      <c r="C129" s="52">
        <v>25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1.0059930480642454</v>
      </c>
      <c r="J129" s="57">
        <v>0</v>
      </c>
      <c r="K129" s="57">
        <v>1.006060606060606</v>
      </c>
      <c r="L129" s="57">
        <v>0</v>
      </c>
      <c r="M129" s="57">
        <v>0</v>
      </c>
      <c r="N129" s="57">
        <v>0</v>
      </c>
      <c r="O129" s="57">
        <v>1</v>
      </c>
      <c r="P129" s="57">
        <v>0</v>
      </c>
      <c r="Q129" s="57">
        <v>0</v>
      </c>
      <c r="R129" s="57">
        <v>0</v>
      </c>
      <c r="S129" s="54">
        <f t="shared" si="0"/>
        <v>0</v>
      </c>
      <c r="T129" s="57"/>
    </row>
    <row r="130" spans="3:20" ht="15">
      <c r="C130" s="52">
        <v>26</v>
      </c>
      <c r="D130" s="57">
        <v>1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1</v>
      </c>
      <c r="P130" s="57">
        <v>0</v>
      </c>
      <c r="Q130" s="57">
        <v>0</v>
      </c>
      <c r="R130" s="57">
        <v>0</v>
      </c>
      <c r="S130" s="54">
        <f t="shared" si="0"/>
        <v>0</v>
      </c>
      <c r="T130" s="57"/>
    </row>
    <row r="131" spans="3:20" ht="15">
      <c r="C131" s="52">
        <v>27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1</v>
      </c>
      <c r="M131" s="57">
        <v>0</v>
      </c>
      <c r="N131" s="57">
        <v>0</v>
      </c>
      <c r="O131" s="57">
        <v>0</v>
      </c>
      <c r="P131" s="57">
        <v>0</v>
      </c>
      <c r="Q131" s="57">
        <v>1</v>
      </c>
      <c r="R131" s="57">
        <v>0</v>
      </c>
      <c r="S131" s="54">
        <f t="shared" si="0"/>
        <v>0.3333333333333333</v>
      </c>
      <c r="T131" s="57"/>
    </row>
    <row r="132" spans="3:20" ht="15">
      <c r="C132" s="52">
        <v>28</v>
      </c>
      <c r="D132" s="57">
        <v>2</v>
      </c>
      <c r="E132" s="57">
        <v>0</v>
      </c>
      <c r="F132" s="57">
        <v>0</v>
      </c>
      <c r="G132" s="57">
        <v>2.011267605633803</v>
      </c>
      <c r="H132" s="57">
        <v>0</v>
      </c>
      <c r="I132" s="57">
        <v>2.0119860961284908</v>
      </c>
      <c r="J132" s="57">
        <v>0</v>
      </c>
      <c r="K132" s="57">
        <v>0</v>
      </c>
      <c r="L132" s="57">
        <v>0</v>
      </c>
      <c r="M132" s="57">
        <v>1.0028901734104045</v>
      </c>
      <c r="N132" s="57">
        <v>0</v>
      </c>
      <c r="O132" s="57">
        <v>1</v>
      </c>
      <c r="P132" s="57">
        <v>1</v>
      </c>
      <c r="Q132" s="57">
        <v>1.0724693940933112</v>
      </c>
      <c r="R132" s="57">
        <v>0</v>
      </c>
      <c r="S132" s="54">
        <f t="shared" si="0"/>
        <v>0.6908231313644371</v>
      </c>
      <c r="T132" s="57"/>
    </row>
    <row r="133" spans="3:20" ht="15">
      <c r="C133" s="52">
        <v>29</v>
      </c>
      <c r="D133" s="57">
        <v>0</v>
      </c>
      <c r="E133" s="57">
        <v>0</v>
      </c>
      <c r="F133" s="57">
        <v>1.0063492063492063</v>
      </c>
      <c r="G133" s="57">
        <v>1.0056338028169014</v>
      </c>
      <c r="H133" s="57">
        <v>2.007209205600998</v>
      </c>
      <c r="I133" s="57">
        <v>1.0059930480642454</v>
      </c>
      <c r="J133" s="57">
        <v>0</v>
      </c>
      <c r="K133" s="57">
        <v>0</v>
      </c>
      <c r="L133" s="57">
        <v>1</v>
      </c>
      <c r="M133" s="57">
        <v>0</v>
      </c>
      <c r="N133" s="57">
        <v>0</v>
      </c>
      <c r="O133" s="57">
        <v>1</v>
      </c>
      <c r="P133" s="57">
        <v>0</v>
      </c>
      <c r="Q133" s="57">
        <v>1</v>
      </c>
      <c r="R133" s="57">
        <v>1.0644624710929231</v>
      </c>
      <c r="S133" s="54">
        <f t="shared" si="0"/>
        <v>0.6881541570309745</v>
      </c>
      <c r="T133" s="57"/>
    </row>
    <row r="134" spans="3:20" ht="15">
      <c r="C134" s="52">
        <v>30</v>
      </c>
      <c r="D134" s="57">
        <v>0</v>
      </c>
      <c r="E134" s="57">
        <v>2.0116115741174267</v>
      </c>
      <c r="F134" s="57">
        <v>0</v>
      </c>
      <c r="G134" s="57">
        <v>1.0056338028169014</v>
      </c>
      <c r="H134" s="57">
        <v>1.003604602800499</v>
      </c>
      <c r="I134" s="57">
        <v>0</v>
      </c>
      <c r="J134" s="57">
        <v>1.0095380587245184</v>
      </c>
      <c r="K134" s="57">
        <v>0</v>
      </c>
      <c r="L134" s="57">
        <v>2</v>
      </c>
      <c r="M134" s="57">
        <v>1.0028901734104045</v>
      </c>
      <c r="N134" s="57">
        <v>2.006172839506173</v>
      </c>
      <c r="O134" s="57">
        <v>0</v>
      </c>
      <c r="P134" s="57">
        <v>2</v>
      </c>
      <c r="Q134" s="57">
        <v>0</v>
      </c>
      <c r="R134" s="57">
        <v>0</v>
      </c>
      <c r="S134" s="54">
        <f t="shared" si="0"/>
        <v>0.6666666666666666</v>
      </c>
      <c r="T134" s="57"/>
    </row>
    <row r="135" spans="3:20" ht="15">
      <c r="C135" s="52">
        <v>31</v>
      </c>
      <c r="D135" s="57">
        <v>1</v>
      </c>
      <c r="E135" s="57">
        <v>0</v>
      </c>
      <c r="F135" s="57">
        <v>1.0063492063492063</v>
      </c>
      <c r="G135" s="57">
        <v>1.0056338028169014</v>
      </c>
      <c r="H135" s="57">
        <v>0</v>
      </c>
      <c r="I135" s="57">
        <v>0</v>
      </c>
      <c r="J135" s="57">
        <v>0</v>
      </c>
      <c r="K135" s="57">
        <v>0</v>
      </c>
      <c r="L135" s="57">
        <v>2</v>
      </c>
      <c r="M135" s="57">
        <v>1.0028901734104045</v>
      </c>
      <c r="N135" s="57">
        <v>1.0030864197530864</v>
      </c>
      <c r="O135" s="57">
        <v>1</v>
      </c>
      <c r="P135" s="57">
        <v>0</v>
      </c>
      <c r="Q135" s="57">
        <v>0</v>
      </c>
      <c r="R135" s="57">
        <v>1</v>
      </c>
      <c r="S135" s="54">
        <f t="shared" si="0"/>
        <v>0.3333333333333333</v>
      </c>
      <c r="T135" s="57"/>
    </row>
    <row r="136" spans="3:20" ht="15">
      <c r="C136" s="52">
        <v>32</v>
      </c>
      <c r="D136" s="57">
        <v>1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1.0095380587245184</v>
      </c>
      <c r="K136" s="57">
        <v>1.006060606060606</v>
      </c>
      <c r="L136" s="57">
        <v>0</v>
      </c>
      <c r="M136" s="57">
        <v>0</v>
      </c>
      <c r="N136" s="57">
        <v>0</v>
      </c>
      <c r="O136" s="57">
        <v>1</v>
      </c>
      <c r="P136" s="57">
        <v>0</v>
      </c>
      <c r="Q136" s="57">
        <v>1</v>
      </c>
      <c r="R136" s="57">
        <v>0</v>
      </c>
      <c r="S136" s="54">
        <f t="shared" si="0"/>
        <v>0.3333333333333333</v>
      </c>
      <c r="T136" s="57"/>
    </row>
    <row r="137" spans="3:20" ht="15">
      <c r="C137" s="52">
        <v>33</v>
      </c>
      <c r="D137" s="57">
        <v>0</v>
      </c>
      <c r="E137" s="57">
        <v>2.0116115741174267</v>
      </c>
      <c r="F137" s="57">
        <v>0</v>
      </c>
      <c r="G137" s="57">
        <v>0</v>
      </c>
      <c r="H137" s="57">
        <v>1.003604602800499</v>
      </c>
      <c r="I137" s="57">
        <v>0</v>
      </c>
      <c r="J137" s="57">
        <v>0</v>
      </c>
      <c r="K137" s="57">
        <v>2.012121212121212</v>
      </c>
      <c r="L137" s="57">
        <v>1</v>
      </c>
      <c r="M137" s="57">
        <v>0</v>
      </c>
      <c r="N137" s="57">
        <v>0</v>
      </c>
      <c r="O137" s="57">
        <v>0</v>
      </c>
      <c r="P137" s="57">
        <v>0</v>
      </c>
      <c r="Q137" s="57">
        <v>0</v>
      </c>
      <c r="R137" s="57">
        <v>0</v>
      </c>
      <c r="S137" s="54">
        <f t="shared" si="0"/>
        <v>0</v>
      </c>
      <c r="T137" s="57"/>
    </row>
    <row r="138" spans="3:20" ht="15">
      <c r="C138" s="52">
        <v>34</v>
      </c>
      <c r="D138" s="57">
        <v>1</v>
      </c>
      <c r="E138" s="57">
        <v>2.0116115741174267</v>
      </c>
      <c r="F138" s="57">
        <v>0</v>
      </c>
      <c r="G138" s="57">
        <v>0</v>
      </c>
      <c r="H138" s="57">
        <v>0</v>
      </c>
      <c r="I138" s="57">
        <v>1.0059930480642454</v>
      </c>
      <c r="J138" s="57">
        <v>1.0095380587245184</v>
      </c>
      <c r="K138" s="57">
        <v>1.006060606060606</v>
      </c>
      <c r="L138" s="57">
        <v>0</v>
      </c>
      <c r="M138" s="57">
        <v>0</v>
      </c>
      <c r="N138" s="57">
        <v>1.0030864197530864</v>
      </c>
      <c r="O138" s="57">
        <v>0</v>
      </c>
      <c r="P138" s="57">
        <v>2</v>
      </c>
      <c r="Q138" s="57">
        <v>0</v>
      </c>
      <c r="R138" s="57">
        <v>0</v>
      </c>
      <c r="S138" s="54">
        <f t="shared" si="0"/>
        <v>0.6666666666666666</v>
      </c>
      <c r="T138" s="57"/>
    </row>
    <row r="139" spans="3:20" ht="15">
      <c r="C139" s="52">
        <v>35</v>
      </c>
      <c r="D139" s="57">
        <v>0</v>
      </c>
      <c r="E139" s="57">
        <v>0</v>
      </c>
      <c r="F139" s="57">
        <v>2.0126984126984127</v>
      </c>
      <c r="G139" s="57">
        <v>3.016901408450704</v>
      </c>
      <c r="H139" s="57">
        <v>1.003604602800499</v>
      </c>
      <c r="I139" s="57">
        <v>0</v>
      </c>
      <c r="J139" s="57">
        <v>1.0095380587245184</v>
      </c>
      <c r="K139" s="57">
        <v>1.006060606060606</v>
      </c>
      <c r="L139" s="57">
        <v>0</v>
      </c>
      <c r="M139" s="57">
        <v>1.0028901734104045</v>
      </c>
      <c r="N139" s="57">
        <v>0</v>
      </c>
      <c r="O139" s="57">
        <v>0</v>
      </c>
      <c r="P139" s="57">
        <v>0</v>
      </c>
      <c r="Q139" s="57">
        <v>0</v>
      </c>
      <c r="R139" s="57">
        <v>1</v>
      </c>
      <c r="S139" s="54">
        <f t="shared" si="0"/>
        <v>0.3333333333333333</v>
      </c>
      <c r="T139" s="57"/>
    </row>
    <row r="140" spans="3:20" ht="15">
      <c r="C140" s="52">
        <v>36</v>
      </c>
      <c r="D140" s="57">
        <v>1</v>
      </c>
      <c r="E140" s="57">
        <v>0</v>
      </c>
      <c r="F140" s="57">
        <v>0</v>
      </c>
      <c r="G140" s="57">
        <v>3.016901408450704</v>
      </c>
      <c r="H140" s="57">
        <v>1.003604602800499</v>
      </c>
      <c r="I140" s="57">
        <v>0</v>
      </c>
      <c r="J140" s="57">
        <v>1.0095380587245184</v>
      </c>
      <c r="K140" s="57">
        <v>0</v>
      </c>
      <c r="L140" s="57">
        <v>3</v>
      </c>
      <c r="M140" s="57">
        <v>1.0028901734104045</v>
      </c>
      <c r="N140" s="57">
        <v>1.0030864197530864</v>
      </c>
      <c r="O140" s="57">
        <v>1</v>
      </c>
      <c r="P140" s="57">
        <v>0</v>
      </c>
      <c r="Q140" s="57">
        <v>0</v>
      </c>
      <c r="R140" s="57">
        <v>0</v>
      </c>
      <c r="S140" s="54">
        <f t="shared" si="0"/>
        <v>0</v>
      </c>
      <c r="T140" s="57"/>
    </row>
    <row r="141" spans="3:20" ht="15">
      <c r="C141" s="52">
        <v>37</v>
      </c>
      <c r="D141" s="57">
        <v>0</v>
      </c>
      <c r="E141" s="57">
        <v>1.0058057870587134</v>
      </c>
      <c r="F141" s="57">
        <v>2.0126984126984127</v>
      </c>
      <c r="G141" s="57">
        <v>0</v>
      </c>
      <c r="H141" s="57">
        <v>1.003604602800499</v>
      </c>
      <c r="I141" s="57">
        <v>0</v>
      </c>
      <c r="J141" s="57">
        <v>2.019076117449037</v>
      </c>
      <c r="K141" s="57">
        <v>1.006060606060606</v>
      </c>
      <c r="L141" s="57">
        <v>1</v>
      </c>
      <c r="M141" s="57">
        <v>1.0028901734104045</v>
      </c>
      <c r="N141" s="57">
        <v>2.006172839506173</v>
      </c>
      <c r="O141" s="57">
        <v>0</v>
      </c>
      <c r="P141" s="57">
        <v>0</v>
      </c>
      <c r="Q141" s="57">
        <v>1</v>
      </c>
      <c r="R141" s="57">
        <v>0</v>
      </c>
      <c r="S141" s="54">
        <f t="shared" si="0"/>
        <v>0.3333333333333333</v>
      </c>
      <c r="T141" s="57"/>
    </row>
    <row r="142" spans="3:20" ht="15">
      <c r="C142" s="52">
        <v>38</v>
      </c>
      <c r="D142" s="57">
        <v>2</v>
      </c>
      <c r="E142" s="57">
        <v>1.0058057870587134</v>
      </c>
      <c r="F142" s="57">
        <v>0</v>
      </c>
      <c r="G142" s="57">
        <v>1.0056338028169014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1.0028901734104045</v>
      </c>
      <c r="N142" s="57">
        <v>1.0030864197530864</v>
      </c>
      <c r="O142" s="57">
        <v>0</v>
      </c>
      <c r="P142" s="57">
        <v>1.0421853300714459</v>
      </c>
      <c r="Q142" s="57">
        <v>1</v>
      </c>
      <c r="R142" s="57">
        <v>1</v>
      </c>
      <c r="S142" s="54">
        <f t="shared" si="0"/>
        <v>1.0140617766904818</v>
      </c>
      <c r="T142" s="57"/>
    </row>
    <row r="143" spans="3:20" ht="15">
      <c r="C143" s="52">
        <v>39</v>
      </c>
      <c r="D143" s="57">
        <v>1</v>
      </c>
      <c r="E143" s="57">
        <v>0</v>
      </c>
      <c r="F143" s="57">
        <v>1.0063492063492063</v>
      </c>
      <c r="G143" s="57">
        <v>0</v>
      </c>
      <c r="H143" s="57">
        <v>1.003604602800499</v>
      </c>
      <c r="I143" s="57">
        <v>2.0119860961284908</v>
      </c>
      <c r="J143" s="57">
        <v>1.0095380587245184</v>
      </c>
      <c r="K143" s="57">
        <v>1.006060606060606</v>
      </c>
      <c r="L143" s="57">
        <v>1</v>
      </c>
      <c r="M143" s="57">
        <v>0</v>
      </c>
      <c r="N143" s="57">
        <v>0</v>
      </c>
      <c r="O143" s="57">
        <v>0</v>
      </c>
      <c r="P143" s="57">
        <v>0</v>
      </c>
      <c r="Q143" s="57">
        <v>1</v>
      </c>
      <c r="R143" s="57">
        <v>0</v>
      </c>
      <c r="S143" s="54">
        <f t="shared" si="0"/>
        <v>0.3333333333333333</v>
      </c>
      <c r="T143" s="57"/>
    </row>
    <row r="144" spans="3:20" ht="15">
      <c r="C144" s="52">
        <v>40</v>
      </c>
      <c r="D144" s="57">
        <v>2</v>
      </c>
      <c r="E144" s="57">
        <v>3.01741736117614</v>
      </c>
      <c r="F144" s="57">
        <v>0</v>
      </c>
      <c r="G144" s="57">
        <v>2.011267605633803</v>
      </c>
      <c r="H144" s="57">
        <v>0</v>
      </c>
      <c r="I144" s="57">
        <v>1.0059930480642454</v>
      </c>
      <c r="J144" s="57">
        <v>2.019076117449037</v>
      </c>
      <c r="K144" s="57">
        <v>2.012121212121212</v>
      </c>
      <c r="L144" s="57">
        <v>1</v>
      </c>
      <c r="M144" s="57">
        <v>1.0028901734104045</v>
      </c>
      <c r="N144" s="57">
        <v>0</v>
      </c>
      <c r="O144" s="57">
        <v>1</v>
      </c>
      <c r="P144" s="57">
        <v>0</v>
      </c>
      <c r="Q144" s="57">
        <v>0</v>
      </c>
      <c r="R144" s="57">
        <v>3</v>
      </c>
      <c r="S144" s="54">
        <f t="shared" si="0"/>
        <v>1</v>
      </c>
      <c r="T144" s="57"/>
    </row>
    <row r="145" spans="3:20" ht="15">
      <c r="C145" s="52">
        <v>41</v>
      </c>
      <c r="D145" s="57">
        <v>1</v>
      </c>
      <c r="E145" s="57">
        <v>0</v>
      </c>
      <c r="F145" s="57">
        <v>2.0126984126984127</v>
      </c>
      <c r="G145" s="57">
        <v>0</v>
      </c>
      <c r="H145" s="57">
        <v>1.003604602800499</v>
      </c>
      <c r="I145" s="57">
        <v>3.0179791441927364</v>
      </c>
      <c r="J145" s="57">
        <v>1.0095380587245184</v>
      </c>
      <c r="K145" s="57">
        <v>0</v>
      </c>
      <c r="L145" s="57">
        <v>1</v>
      </c>
      <c r="M145" s="57">
        <v>4.011560693641618</v>
      </c>
      <c r="N145" s="57">
        <v>1.0030864197530864</v>
      </c>
      <c r="O145" s="57">
        <v>1</v>
      </c>
      <c r="P145" s="57">
        <v>3</v>
      </c>
      <c r="Q145" s="57">
        <v>0</v>
      </c>
      <c r="R145" s="57">
        <v>0</v>
      </c>
      <c r="S145" s="54">
        <f t="shared" si="0"/>
        <v>1</v>
      </c>
      <c r="T145" s="57"/>
    </row>
    <row r="146" spans="3:20" ht="15">
      <c r="C146" s="52">
        <v>42</v>
      </c>
      <c r="D146" s="57">
        <v>1</v>
      </c>
      <c r="E146" s="57">
        <v>2.0116115741174267</v>
      </c>
      <c r="F146" s="57">
        <v>2.0126984126984127</v>
      </c>
      <c r="G146" s="57">
        <v>0</v>
      </c>
      <c r="H146" s="57">
        <v>1.003604602800499</v>
      </c>
      <c r="I146" s="57">
        <v>3.0179791441927364</v>
      </c>
      <c r="J146" s="57">
        <v>0</v>
      </c>
      <c r="K146" s="57">
        <v>2.012121212121212</v>
      </c>
      <c r="L146" s="57">
        <v>0</v>
      </c>
      <c r="M146" s="57">
        <v>1.0028901734104045</v>
      </c>
      <c r="N146" s="57">
        <v>2.006172839506173</v>
      </c>
      <c r="O146" s="57">
        <v>0</v>
      </c>
      <c r="P146" s="57">
        <v>0</v>
      </c>
      <c r="Q146" s="57">
        <v>3</v>
      </c>
      <c r="R146" s="57">
        <v>0</v>
      </c>
      <c r="S146" s="54">
        <f t="shared" si="0"/>
        <v>1</v>
      </c>
      <c r="T146" s="57"/>
    </row>
    <row r="147" spans="3:20" ht="15">
      <c r="C147" s="52">
        <v>43</v>
      </c>
      <c r="D147" s="57">
        <v>2</v>
      </c>
      <c r="E147" s="57">
        <v>1.0058057870587134</v>
      </c>
      <c r="F147" s="57">
        <v>2.0126984126984127</v>
      </c>
      <c r="G147" s="57">
        <v>2.011267605633803</v>
      </c>
      <c r="H147" s="57">
        <v>1.003604602800499</v>
      </c>
      <c r="I147" s="57">
        <v>0</v>
      </c>
      <c r="J147" s="57">
        <v>0</v>
      </c>
      <c r="K147" s="57">
        <v>2.012121212121212</v>
      </c>
      <c r="L147" s="57">
        <v>2</v>
      </c>
      <c r="M147" s="57">
        <v>3.008670520231214</v>
      </c>
      <c r="N147" s="57">
        <v>1.0030864197530864</v>
      </c>
      <c r="O147" s="57">
        <v>1</v>
      </c>
      <c r="P147" s="57">
        <v>1</v>
      </c>
      <c r="Q147" s="57">
        <v>1</v>
      </c>
      <c r="R147" s="57">
        <v>1</v>
      </c>
      <c r="S147" s="54">
        <f t="shared" si="0"/>
        <v>1</v>
      </c>
      <c r="T147" s="57"/>
    </row>
    <row r="148" spans="3:20" ht="15">
      <c r="C148" s="52">
        <v>44</v>
      </c>
      <c r="D148" s="57">
        <v>4</v>
      </c>
      <c r="E148" s="57">
        <v>1.0058057870587134</v>
      </c>
      <c r="F148" s="57">
        <v>0</v>
      </c>
      <c r="G148" s="57">
        <v>4.022535211267606</v>
      </c>
      <c r="H148" s="57">
        <v>2.007209205600998</v>
      </c>
      <c r="I148" s="57">
        <v>2.0119860961284908</v>
      </c>
      <c r="J148" s="57">
        <v>2.019076117449037</v>
      </c>
      <c r="K148" s="57">
        <v>1.006060606060606</v>
      </c>
      <c r="L148" s="57">
        <v>3</v>
      </c>
      <c r="M148" s="57">
        <v>1.0028901734104045</v>
      </c>
      <c r="N148" s="57">
        <v>5.015432098765432</v>
      </c>
      <c r="O148" s="57">
        <v>1</v>
      </c>
      <c r="P148" s="57">
        <v>0</v>
      </c>
      <c r="Q148" s="57">
        <v>1</v>
      </c>
      <c r="R148" s="57">
        <v>2.055746451049429</v>
      </c>
      <c r="S148" s="54">
        <f t="shared" si="0"/>
        <v>1.0185821503498096</v>
      </c>
      <c r="T148" s="57"/>
    </row>
    <row r="149" spans="3:20" ht="15">
      <c r="C149" s="52">
        <v>45</v>
      </c>
      <c r="D149" s="57">
        <v>2</v>
      </c>
      <c r="E149" s="57">
        <v>1.0058057870587134</v>
      </c>
      <c r="F149" s="57">
        <v>0</v>
      </c>
      <c r="G149" s="57">
        <v>1.0056338028169014</v>
      </c>
      <c r="H149" s="57">
        <v>1.003604602800499</v>
      </c>
      <c r="I149" s="57">
        <v>2.0119860961284908</v>
      </c>
      <c r="J149" s="57">
        <v>0</v>
      </c>
      <c r="K149" s="57">
        <v>0</v>
      </c>
      <c r="L149" s="57">
        <v>0</v>
      </c>
      <c r="M149" s="57">
        <v>3.008670520231214</v>
      </c>
      <c r="N149" s="57">
        <v>0</v>
      </c>
      <c r="O149" s="57">
        <v>0</v>
      </c>
      <c r="P149" s="57">
        <v>0</v>
      </c>
      <c r="Q149" s="57">
        <v>1</v>
      </c>
      <c r="R149" s="57">
        <v>1</v>
      </c>
      <c r="S149" s="54">
        <f t="shared" si="0"/>
        <v>0.6666666666666666</v>
      </c>
      <c r="T149" s="57"/>
    </row>
    <row r="150" spans="3:20" ht="15">
      <c r="C150" s="52">
        <v>46</v>
      </c>
      <c r="D150" s="57">
        <v>2</v>
      </c>
      <c r="E150" s="57">
        <v>4.0232231482348535</v>
      </c>
      <c r="F150" s="57">
        <v>5.031746031746032</v>
      </c>
      <c r="G150" s="57">
        <v>3.016901408450704</v>
      </c>
      <c r="H150" s="57">
        <v>0</v>
      </c>
      <c r="I150" s="57">
        <v>5.029965240321228</v>
      </c>
      <c r="J150" s="57">
        <v>2.019076117449037</v>
      </c>
      <c r="K150" s="57">
        <v>1.006060606060606</v>
      </c>
      <c r="L150" s="57">
        <v>1</v>
      </c>
      <c r="M150" s="57">
        <v>0</v>
      </c>
      <c r="N150" s="57">
        <v>0</v>
      </c>
      <c r="O150" s="57">
        <v>1</v>
      </c>
      <c r="P150" s="57">
        <v>0</v>
      </c>
      <c r="Q150" s="57">
        <v>2.0751369362953787</v>
      </c>
      <c r="R150" s="57">
        <v>3</v>
      </c>
      <c r="S150" s="54">
        <f t="shared" si="0"/>
        <v>1.6917123120984596</v>
      </c>
      <c r="T150" s="57"/>
    </row>
    <row r="151" spans="3:20" ht="15">
      <c r="C151" s="52">
        <v>47</v>
      </c>
      <c r="D151" s="57">
        <v>1</v>
      </c>
      <c r="E151" s="57">
        <v>2.0116115741174267</v>
      </c>
      <c r="F151" s="57">
        <v>2.0126984126984127</v>
      </c>
      <c r="G151" s="57">
        <v>0</v>
      </c>
      <c r="H151" s="57">
        <v>4.014418411201996</v>
      </c>
      <c r="I151" s="57">
        <v>4.0239721922569816</v>
      </c>
      <c r="J151" s="57">
        <v>3.0286141761735554</v>
      </c>
      <c r="K151" s="57">
        <v>1.006060606060606</v>
      </c>
      <c r="L151" s="57">
        <v>1</v>
      </c>
      <c r="M151" s="57">
        <v>0</v>
      </c>
      <c r="N151" s="57">
        <v>3.009259259259259</v>
      </c>
      <c r="O151" s="57">
        <v>0</v>
      </c>
      <c r="P151" s="57">
        <v>1</v>
      </c>
      <c r="Q151" s="57">
        <v>1</v>
      </c>
      <c r="R151" s="57">
        <v>2</v>
      </c>
      <c r="S151" s="54">
        <f t="shared" si="0"/>
        <v>1.3333333333333333</v>
      </c>
      <c r="T151" s="57"/>
    </row>
    <row r="152" spans="3:20" ht="15">
      <c r="C152" s="52">
        <v>48</v>
      </c>
      <c r="D152" s="57">
        <v>1</v>
      </c>
      <c r="E152" s="57">
        <v>1.0058057870587134</v>
      </c>
      <c r="F152" s="57">
        <v>2.0126984126984127</v>
      </c>
      <c r="G152" s="57">
        <v>1.0056338028169014</v>
      </c>
      <c r="H152" s="57">
        <v>2.007209205600998</v>
      </c>
      <c r="I152" s="57">
        <v>1.0059930480642454</v>
      </c>
      <c r="J152" s="57">
        <v>1.0095380587245184</v>
      </c>
      <c r="K152" s="57">
        <v>1.006060606060606</v>
      </c>
      <c r="L152" s="57">
        <v>1</v>
      </c>
      <c r="M152" s="57">
        <v>2.005780346820809</v>
      </c>
      <c r="N152" s="57">
        <v>0</v>
      </c>
      <c r="O152" s="57">
        <v>1</v>
      </c>
      <c r="P152" s="57">
        <v>2.0361604610015855</v>
      </c>
      <c r="Q152" s="57">
        <v>0</v>
      </c>
      <c r="R152" s="57">
        <v>2</v>
      </c>
      <c r="S152" s="54">
        <f t="shared" si="0"/>
        <v>1.345386820333862</v>
      </c>
      <c r="T152" s="57"/>
    </row>
    <row r="153" spans="3:20" ht="15">
      <c r="C153" s="52">
        <v>49</v>
      </c>
      <c r="D153" s="57">
        <v>4</v>
      </c>
      <c r="E153" s="57">
        <v>3.01741736117614</v>
      </c>
      <c r="F153" s="57">
        <v>4.025396825396825</v>
      </c>
      <c r="G153" s="57">
        <v>6.033802816901408</v>
      </c>
      <c r="H153" s="57">
        <v>1.003604602800499</v>
      </c>
      <c r="I153" s="57">
        <v>4.0239721922569816</v>
      </c>
      <c r="J153" s="57">
        <v>2.019076117449037</v>
      </c>
      <c r="K153" s="57">
        <v>1.006060606060606</v>
      </c>
      <c r="L153" s="57">
        <v>1</v>
      </c>
      <c r="M153" s="57">
        <v>5.014450867052023</v>
      </c>
      <c r="N153" s="57">
        <v>4.012345679012346</v>
      </c>
      <c r="O153" s="57">
        <v>3</v>
      </c>
      <c r="P153" s="57">
        <v>5.076720298163888</v>
      </c>
      <c r="Q153" s="57">
        <v>1</v>
      </c>
      <c r="R153" s="57">
        <v>2.0278424303995104</v>
      </c>
      <c r="S153" s="54">
        <f t="shared" si="0"/>
        <v>2.7015209095211326</v>
      </c>
      <c r="T153" s="57"/>
    </row>
    <row r="154" spans="3:20" ht="15">
      <c r="C154" s="52">
        <v>50</v>
      </c>
      <c r="D154" s="57">
        <v>1</v>
      </c>
      <c r="E154" s="57">
        <v>1.0058057870587134</v>
      </c>
      <c r="F154" s="57">
        <v>1.0063492063492063</v>
      </c>
      <c r="G154" s="57">
        <v>2.011267605633803</v>
      </c>
      <c r="H154" s="57">
        <v>1.003604602800499</v>
      </c>
      <c r="I154" s="57">
        <v>5.029965240321228</v>
      </c>
      <c r="J154" s="57">
        <v>0</v>
      </c>
      <c r="K154" s="57">
        <v>2.012121212121212</v>
      </c>
      <c r="L154" s="57">
        <v>3</v>
      </c>
      <c r="M154" s="57">
        <v>5.014450867052023</v>
      </c>
      <c r="N154" s="57">
        <v>1.0030864197530864</v>
      </c>
      <c r="O154" s="57">
        <v>4</v>
      </c>
      <c r="P154" s="57">
        <v>3</v>
      </c>
      <c r="Q154" s="57">
        <v>1.014921531500631</v>
      </c>
      <c r="R154" s="57">
        <v>1.014931813440897</v>
      </c>
      <c r="S154" s="54">
        <f t="shared" si="0"/>
        <v>1.676617781647176</v>
      </c>
      <c r="T154" s="57"/>
    </row>
    <row r="155" spans="3:20" ht="15">
      <c r="C155" s="52">
        <v>51</v>
      </c>
      <c r="D155" s="57">
        <v>1</v>
      </c>
      <c r="E155" s="57">
        <v>2.0116115741174267</v>
      </c>
      <c r="F155" s="57">
        <v>4.025396825396825</v>
      </c>
      <c r="G155" s="57">
        <v>1.0056338028169014</v>
      </c>
      <c r="H155" s="57">
        <v>1.003604602800499</v>
      </c>
      <c r="I155" s="57">
        <v>3.0179791441927364</v>
      </c>
      <c r="J155" s="57">
        <v>0</v>
      </c>
      <c r="K155" s="57">
        <v>1.006060606060606</v>
      </c>
      <c r="L155" s="57">
        <v>2</v>
      </c>
      <c r="M155" s="57">
        <v>2.005780346820809</v>
      </c>
      <c r="N155" s="57">
        <v>5.015432098765432</v>
      </c>
      <c r="O155" s="57">
        <v>5</v>
      </c>
      <c r="P155" s="57">
        <v>3.0868183780489415</v>
      </c>
      <c r="Q155" s="57">
        <v>2</v>
      </c>
      <c r="R155" s="57">
        <v>3</v>
      </c>
      <c r="S155" s="54">
        <f t="shared" si="0"/>
        <v>2.695606126016314</v>
      </c>
      <c r="T155" s="57"/>
    </row>
    <row r="156" spans="3:20" ht="15">
      <c r="C156" s="52">
        <v>52</v>
      </c>
      <c r="D156" s="57">
        <v>1</v>
      </c>
      <c r="E156" s="57">
        <v>4.0232231482348535</v>
      </c>
      <c r="F156" s="57">
        <v>4.025396825396825</v>
      </c>
      <c r="G156" s="57">
        <v>1.0056338028169014</v>
      </c>
      <c r="H156" s="57">
        <v>3.0108138084014975</v>
      </c>
      <c r="I156" s="57">
        <v>1.0059930480642454</v>
      </c>
      <c r="J156" s="57">
        <v>2.019076117449037</v>
      </c>
      <c r="K156" s="57">
        <v>0</v>
      </c>
      <c r="L156" s="57">
        <v>2</v>
      </c>
      <c r="M156" s="57">
        <v>3.008670520231214</v>
      </c>
      <c r="N156" s="57">
        <v>2.006172839506173</v>
      </c>
      <c r="O156" s="57">
        <v>0</v>
      </c>
      <c r="P156" s="57">
        <v>0</v>
      </c>
      <c r="Q156" s="57">
        <v>2.0256891711698137</v>
      </c>
      <c r="R156" s="57">
        <v>2.0615491022415893</v>
      </c>
      <c r="S156" s="54">
        <f t="shared" si="0"/>
        <v>1.362412757803801</v>
      </c>
      <c r="T156" s="57"/>
    </row>
    <row r="157" spans="3:20" ht="15">
      <c r="C157" s="52">
        <v>53</v>
      </c>
      <c r="D157" s="57">
        <v>1</v>
      </c>
      <c r="E157" s="57">
        <v>2.0116115741174267</v>
      </c>
      <c r="F157" s="57">
        <v>0</v>
      </c>
      <c r="G157" s="57">
        <v>1.0056338028169014</v>
      </c>
      <c r="H157" s="57">
        <v>2.007209205600998</v>
      </c>
      <c r="I157" s="57">
        <v>1.0059930480642454</v>
      </c>
      <c r="J157" s="57">
        <v>4.038152234898074</v>
      </c>
      <c r="K157" s="57">
        <v>1.006060606060606</v>
      </c>
      <c r="L157" s="57">
        <v>2</v>
      </c>
      <c r="M157" s="57">
        <v>2.005780346820809</v>
      </c>
      <c r="N157" s="57">
        <v>3.009259259259259</v>
      </c>
      <c r="O157" s="57">
        <v>1</v>
      </c>
      <c r="P157" s="57">
        <v>4</v>
      </c>
      <c r="Q157" s="57">
        <v>5</v>
      </c>
      <c r="R157" s="57">
        <v>2</v>
      </c>
      <c r="S157" s="54">
        <f t="shared" si="0"/>
        <v>3.6666666666666665</v>
      </c>
      <c r="T157" s="57"/>
    </row>
    <row r="158" spans="3:20" ht="15">
      <c r="C158" s="52">
        <v>54</v>
      </c>
      <c r="D158" s="57">
        <v>1</v>
      </c>
      <c r="E158" s="57">
        <v>4.0232231482348535</v>
      </c>
      <c r="F158" s="57">
        <v>4.025396825396825</v>
      </c>
      <c r="G158" s="57">
        <v>3.016901408450704</v>
      </c>
      <c r="H158" s="57">
        <v>3.0108138084014975</v>
      </c>
      <c r="I158" s="57">
        <v>2.0119860961284908</v>
      </c>
      <c r="J158" s="57">
        <v>2.019076117449037</v>
      </c>
      <c r="K158" s="57">
        <v>0</v>
      </c>
      <c r="L158" s="57">
        <v>1</v>
      </c>
      <c r="M158" s="57">
        <v>1.0028901734104045</v>
      </c>
      <c r="N158" s="57">
        <v>2.006172839506173</v>
      </c>
      <c r="O158" s="57">
        <v>2</v>
      </c>
      <c r="P158" s="57">
        <v>3</v>
      </c>
      <c r="Q158" s="57">
        <v>1.0468262574692024</v>
      </c>
      <c r="R158" s="57">
        <v>1</v>
      </c>
      <c r="S158" s="54">
        <f t="shared" si="0"/>
        <v>1.6822754191564009</v>
      </c>
      <c r="T158" s="57"/>
    </row>
    <row r="159" spans="3:20" ht="15">
      <c r="C159" s="52">
        <v>55</v>
      </c>
      <c r="D159" s="57">
        <v>3</v>
      </c>
      <c r="E159" s="57">
        <v>0</v>
      </c>
      <c r="F159" s="57">
        <v>2.0126984126984127</v>
      </c>
      <c r="G159" s="57">
        <v>2.011267605633803</v>
      </c>
      <c r="H159" s="57">
        <v>2.007209205600998</v>
      </c>
      <c r="I159" s="57">
        <v>0</v>
      </c>
      <c r="J159" s="57">
        <v>1.0095380587245184</v>
      </c>
      <c r="K159" s="57">
        <v>1.006060606060606</v>
      </c>
      <c r="L159" s="57">
        <v>1</v>
      </c>
      <c r="M159" s="57">
        <v>2.005780346820809</v>
      </c>
      <c r="N159" s="57">
        <v>4.012345679012346</v>
      </c>
      <c r="O159" s="57">
        <v>4</v>
      </c>
      <c r="P159" s="57">
        <v>4</v>
      </c>
      <c r="Q159" s="57">
        <v>2</v>
      </c>
      <c r="R159" s="57">
        <v>1.0223926873591787</v>
      </c>
      <c r="S159" s="54">
        <f t="shared" si="0"/>
        <v>2.3407975624530595</v>
      </c>
      <c r="T159" s="57"/>
    </row>
    <row r="160" spans="3:20" ht="15">
      <c r="C160" s="52">
        <v>56</v>
      </c>
      <c r="D160" s="57">
        <v>2</v>
      </c>
      <c r="E160" s="57">
        <v>1.0058057870587134</v>
      </c>
      <c r="F160" s="57">
        <v>2.0126984126984127</v>
      </c>
      <c r="G160" s="57">
        <v>3.016901408450704</v>
      </c>
      <c r="H160" s="57">
        <v>3.0108138084014975</v>
      </c>
      <c r="I160" s="57">
        <v>1.0059930480642454</v>
      </c>
      <c r="J160" s="57">
        <v>3.0286141761735554</v>
      </c>
      <c r="K160" s="57">
        <v>5.03030303030303</v>
      </c>
      <c r="L160" s="57">
        <v>1</v>
      </c>
      <c r="M160" s="57">
        <v>3.008670520231214</v>
      </c>
      <c r="N160" s="57">
        <v>3.009259259259259</v>
      </c>
      <c r="O160" s="57">
        <v>5</v>
      </c>
      <c r="P160" s="57">
        <v>5</v>
      </c>
      <c r="Q160" s="57">
        <v>3.0562899201718365</v>
      </c>
      <c r="R160" s="57">
        <v>4</v>
      </c>
      <c r="S160" s="54">
        <f t="shared" si="0"/>
        <v>4.018763306723946</v>
      </c>
      <c r="T160" s="57"/>
    </row>
    <row r="161" spans="3:20" ht="15">
      <c r="C161" s="52">
        <v>57</v>
      </c>
      <c r="D161" s="57">
        <v>2</v>
      </c>
      <c r="E161" s="57">
        <v>4.0232231482348535</v>
      </c>
      <c r="F161" s="57">
        <v>4.025396825396825</v>
      </c>
      <c r="G161" s="57">
        <v>3.016901408450704</v>
      </c>
      <c r="H161" s="57">
        <v>0</v>
      </c>
      <c r="I161" s="57">
        <v>1.0059930480642454</v>
      </c>
      <c r="J161" s="57">
        <v>3.0286141761735554</v>
      </c>
      <c r="K161" s="57">
        <v>2.012121212121212</v>
      </c>
      <c r="L161" s="57">
        <v>1</v>
      </c>
      <c r="M161" s="57">
        <v>4.011560693641618</v>
      </c>
      <c r="N161" s="57">
        <v>4.012345679012346</v>
      </c>
      <c r="O161" s="57">
        <v>1</v>
      </c>
      <c r="P161" s="57">
        <v>2</v>
      </c>
      <c r="Q161" s="57">
        <v>0</v>
      </c>
      <c r="R161" s="57">
        <v>0</v>
      </c>
      <c r="S161" s="54">
        <f t="shared" si="0"/>
        <v>0.6666666666666666</v>
      </c>
      <c r="T161" s="57"/>
    </row>
    <row r="162" spans="3:20" ht="15">
      <c r="C162" s="52">
        <v>58</v>
      </c>
      <c r="D162" s="57">
        <v>2</v>
      </c>
      <c r="E162" s="57">
        <v>5.029028935293566</v>
      </c>
      <c r="F162" s="57">
        <v>3.019047619047619</v>
      </c>
      <c r="G162" s="57">
        <v>3.016901408450704</v>
      </c>
      <c r="H162" s="57">
        <v>2.007209205600998</v>
      </c>
      <c r="I162" s="57">
        <v>3.0179791441927364</v>
      </c>
      <c r="J162" s="57">
        <v>9.085842528520665</v>
      </c>
      <c r="K162" s="57">
        <v>3.018181818181818</v>
      </c>
      <c r="L162" s="57">
        <v>1</v>
      </c>
      <c r="M162" s="57">
        <v>3.008670520231214</v>
      </c>
      <c r="N162" s="57">
        <v>1.0030864197530864</v>
      </c>
      <c r="O162" s="57">
        <v>4</v>
      </c>
      <c r="P162" s="57">
        <v>3</v>
      </c>
      <c r="Q162" s="57">
        <v>3</v>
      </c>
      <c r="R162" s="57">
        <v>3</v>
      </c>
      <c r="S162" s="54">
        <f t="shared" si="0"/>
        <v>3</v>
      </c>
      <c r="T162" s="57"/>
    </row>
    <row r="163" spans="3:20" ht="15">
      <c r="C163" s="52">
        <v>59</v>
      </c>
      <c r="D163" s="57">
        <v>3</v>
      </c>
      <c r="E163" s="57">
        <v>3.01741736117614</v>
      </c>
      <c r="F163" s="57">
        <v>1.0063492063492063</v>
      </c>
      <c r="G163" s="57">
        <v>3.016901408450704</v>
      </c>
      <c r="H163" s="57">
        <v>1.003604602800499</v>
      </c>
      <c r="I163" s="57">
        <v>0</v>
      </c>
      <c r="J163" s="57">
        <v>3.0286141761735554</v>
      </c>
      <c r="K163" s="57">
        <v>0</v>
      </c>
      <c r="L163" s="57">
        <v>5</v>
      </c>
      <c r="M163" s="57">
        <v>2.005780346820809</v>
      </c>
      <c r="N163" s="57">
        <v>3.009259259259259</v>
      </c>
      <c r="O163" s="57">
        <v>6</v>
      </c>
      <c r="P163" s="57">
        <v>3.0271217191638247</v>
      </c>
      <c r="Q163" s="57">
        <v>1</v>
      </c>
      <c r="R163" s="57">
        <v>3</v>
      </c>
      <c r="S163" s="54">
        <f t="shared" si="0"/>
        <v>2.3423739063879414</v>
      </c>
      <c r="T163" s="57"/>
    </row>
    <row r="164" spans="3:20" ht="15">
      <c r="C164" s="52">
        <v>60</v>
      </c>
      <c r="D164" s="57">
        <v>1</v>
      </c>
      <c r="E164" s="57">
        <v>5.029028935293566</v>
      </c>
      <c r="F164" s="57">
        <v>1.0063492063492063</v>
      </c>
      <c r="G164" s="57">
        <v>6.033802816901408</v>
      </c>
      <c r="H164" s="57">
        <v>3.0108138084014975</v>
      </c>
      <c r="I164" s="57">
        <v>3.0179791441927364</v>
      </c>
      <c r="J164" s="57">
        <v>7.066766411071629</v>
      </c>
      <c r="K164" s="57">
        <v>2.012121212121212</v>
      </c>
      <c r="L164" s="57">
        <v>5</v>
      </c>
      <c r="M164" s="57">
        <v>3.008670520231214</v>
      </c>
      <c r="N164" s="57">
        <v>4.012345679012346</v>
      </c>
      <c r="O164" s="57">
        <v>4</v>
      </c>
      <c r="P164" s="57">
        <v>3</v>
      </c>
      <c r="Q164" s="57">
        <v>8.062934643096641</v>
      </c>
      <c r="R164" s="57">
        <v>2</v>
      </c>
      <c r="S164" s="54">
        <f t="shared" si="0"/>
        <v>4.35431154769888</v>
      </c>
      <c r="T164" s="57"/>
    </row>
    <row r="165" spans="3:20" ht="15">
      <c r="C165" s="52">
        <v>61</v>
      </c>
      <c r="D165" s="57">
        <v>3</v>
      </c>
      <c r="E165" s="57">
        <v>2.0116115741174267</v>
      </c>
      <c r="F165" s="57">
        <v>2.0126984126984127</v>
      </c>
      <c r="G165" s="57">
        <v>3.016901408450704</v>
      </c>
      <c r="H165" s="57">
        <v>4.014418411201996</v>
      </c>
      <c r="I165" s="57">
        <v>4.0239721922569816</v>
      </c>
      <c r="J165" s="57">
        <v>5.047690293622592</v>
      </c>
      <c r="K165" s="57">
        <v>2.012121212121212</v>
      </c>
      <c r="L165" s="57">
        <v>5</v>
      </c>
      <c r="M165" s="57">
        <v>4.011560693641618</v>
      </c>
      <c r="N165" s="57">
        <v>2.006172839506173</v>
      </c>
      <c r="O165" s="57">
        <v>4</v>
      </c>
      <c r="P165" s="57">
        <v>4</v>
      </c>
      <c r="Q165" s="57">
        <v>6.043686679667379</v>
      </c>
      <c r="R165" s="57">
        <v>2.0371181447080278</v>
      </c>
      <c r="S165" s="54">
        <f t="shared" si="0"/>
        <v>4.026934941458469</v>
      </c>
      <c r="T165" s="57"/>
    </row>
    <row r="166" spans="3:20" ht="15">
      <c r="C166" s="52">
        <v>62</v>
      </c>
      <c r="D166" s="57">
        <v>4</v>
      </c>
      <c r="E166" s="57">
        <v>7.040640509410993</v>
      </c>
      <c r="F166" s="57">
        <v>3.019047619047619</v>
      </c>
      <c r="G166" s="57">
        <v>2.011267605633803</v>
      </c>
      <c r="H166" s="57">
        <v>0</v>
      </c>
      <c r="I166" s="57">
        <v>3.0179791441927364</v>
      </c>
      <c r="J166" s="57">
        <v>3.0286141761735554</v>
      </c>
      <c r="K166" s="57">
        <v>4.024242424242424</v>
      </c>
      <c r="L166" s="57">
        <v>3</v>
      </c>
      <c r="M166" s="57">
        <v>7.082036329093088</v>
      </c>
      <c r="N166" s="57">
        <v>1.0030864197530864</v>
      </c>
      <c r="O166" s="57">
        <v>0</v>
      </c>
      <c r="P166" s="57">
        <v>6</v>
      </c>
      <c r="Q166" s="57">
        <v>6</v>
      </c>
      <c r="R166" s="57">
        <v>2</v>
      </c>
      <c r="S166" s="54">
        <f t="shared" si="0"/>
        <v>4.666666666666667</v>
      </c>
      <c r="T166" s="57"/>
    </row>
    <row r="167" spans="3:20" ht="15">
      <c r="C167" s="52">
        <v>63</v>
      </c>
      <c r="D167" s="57">
        <v>2</v>
      </c>
      <c r="E167" s="57">
        <v>2.0116115741174267</v>
      </c>
      <c r="F167" s="57">
        <v>5.031746031746032</v>
      </c>
      <c r="G167" s="57">
        <v>7.03943661971831</v>
      </c>
      <c r="H167" s="57">
        <v>1.003604602800499</v>
      </c>
      <c r="I167" s="57">
        <v>3.0179791441927364</v>
      </c>
      <c r="J167" s="57">
        <v>3.0286141761735554</v>
      </c>
      <c r="K167" s="57">
        <v>3.018181818181818</v>
      </c>
      <c r="L167" s="57">
        <v>6</v>
      </c>
      <c r="M167" s="57">
        <v>4.011560693641618</v>
      </c>
      <c r="N167" s="57">
        <v>6.018518518518518</v>
      </c>
      <c r="O167" s="57">
        <v>4</v>
      </c>
      <c r="P167" s="57">
        <v>7</v>
      </c>
      <c r="Q167" s="57">
        <v>1.0289928900622427</v>
      </c>
      <c r="R167" s="57">
        <v>1.0339087026014016</v>
      </c>
      <c r="S167" s="54">
        <f t="shared" si="0"/>
        <v>3.020967197554548</v>
      </c>
      <c r="T167" s="57"/>
    </row>
    <row r="168" spans="3:20" ht="15">
      <c r="C168" s="52">
        <v>64</v>
      </c>
      <c r="D168" s="57">
        <v>8</v>
      </c>
      <c r="E168" s="57">
        <v>3.01741736117614</v>
      </c>
      <c r="F168" s="57">
        <v>1.0063492063492063</v>
      </c>
      <c r="G168" s="57">
        <v>3.016901408450704</v>
      </c>
      <c r="H168" s="57">
        <v>2.007209205600998</v>
      </c>
      <c r="I168" s="57">
        <v>5.029965240321228</v>
      </c>
      <c r="J168" s="57">
        <v>2.019076117449037</v>
      </c>
      <c r="K168" s="57">
        <v>3.018181818181818</v>
      </c>
      <c r="L168" s="57">
        <v>2</v>
      </c>
      <c r="M168" s="57">
        <v>1.0028901734104045</v>
      </c>
      <c r="N168" s="57">
        <v>6.018518518518518</v>
      </c>
      <c r="O168" s="57">
        <v>5</v>
      </c>
      <c r="P168" s="57">
        <v>1.0068416073940545</v>
      </c>
      <c r="Q168" s="57">
        <v>2.0266920334194616</v>
      </c>
      <c r="R168" s="57">
        <v>4.025913900441161</v>
      </c>
      <c r="S168" s="54">
        <f t="shared" si="0"/>
        <v>2.353149180418226</v>
      </c>
      <c r="T168" s="57"/>
    </row>
    <row r="169" spans="3:20" ht="15">
      <c r="C169" s="52">
        <v>65</v>
      </c>
      <c r="D169" s="57">
        <v>4</v>
      </c>
      <c r="E169" s="57">
        <v>1.0058057870587134</v>
      </c>
      <c r="F169" s="57">
        <v>4.025396825396825</v>
      </c>
      <c r="G169" s="57">
        <v>1.0056338028169014</v>
      </c>
      <c r="H169" s="57">
        <v>2.007209205600998</v>
      </c>
      <c r="I169" s="57">
        <v>0</v>
      </c>
      <c r="J169" s="57">
        <v>3.0286141761735554</v>
      </c>
      <c r="K169" s="57">
        <v>1.006060606060606</v>
      </c>
      <c r="L169" s="57">
        <v>2</v>
      </c>
      <c r="M169" s="57">
        <v>2.005780346820809</v>
      </c>
      <c r="N169" s="57">
        <v>6.018518518518518</v>
      </c>
      <c r="O169" s="57">
        <v>4</v>
      </c>
      <c r="P169" s="57">
        <v>6</v>
      </c>
      <c r="Q169" s="57">
        <v>3.0629576239351244</v>
      </c>
      <c r="R169" s="57">
        <v>2</v>
      </c>
      <c r="S169" s="54">
        <f t="shared" si="0"/>
        <v>3.6876525413117083</v>
      </c>
      <c r="T169" s="57"/>
    </row>
    <row r="170" spans="3:20" ht="15">
      <c r="C170" s="52">
        <v>66</v>
      </c>
      <c r="D170" s="57">
        <v>6</v>
      </c>
      <c r="E170" s="57">
        <v>3.01741736117614</v>
      </c>
      <c r="F170" s="57">
        <v>2.0126984126984127</v>
      </c>
      <c r="G170" s="57">
        <v>8.045070422535211</v>
      </c>
      <c r="H170" s="57">
        <v>2.007209205600998</v>
      </c>
      <c r="I170" s="57">
        <v>6.035958288385473</v>
      </c>
      <c r="J170" s="57">
        <v>4.038152234898074</v>
      </c>
      <c r="K170" s="57">
        <v>1.006060606060606</v>
      </c>
      <c r="L170" s="57">
        <v>3</v>
      </c>
      <c r="M170" s="57">
        <v>2.005780346820809</v>
      </c>
      <c r="N170" s="57">
        <v>2.006172839506173</v>
      </c>
      <c r="O170" s="57">
        <v>2</v>
      </c>
      <c r="P170" s="57">
        <v>7</v>
      </c>
      <c r="Q170" s="57">
        <v>2.0256861888303868</v>
      </c>
      <c r="R170" s="57">
        <v>0</v>
      </c>
      <c r="S170" s="54">
        <f t="shared" si="0"/>
        <v>3.008562062943462</v>
      </c>
      <c r="T170" s="57"/>
    </row>
    <row r="171" spans="3:20" ht="15">
      <c r="C171" s="52">
        <v>67</v>
      </c>
      <c r="D171" s="57">
        <v>2</v>
      </c>
      <c r="E171" s="57">
        <v>1.0058057870587134</v>
      </c>
      <c r="F171" s="57">
        <v>4.025396825396825</v>
      </c>
      <c r="G171" s="57">
        <v>5.028169014084507</v>
      </c>
      <c r="H171" s="57">
        <v>7.0252322196034935</v>
      </c>
      <c r="I171" s="57">
        <v>5.029965240321228</v>
      </c>
      <c r="J171" s="57">
        <v>5.047690293622592</v>
      </c>
      <c r="K171" s="57">
        <v>2.012121212121212</v>
      </c>
      <c r="L171" s="57">
        <v>2</v>
      </c>
      <c r="M171" s="57">
        <v>4.011560693641618</v>
      </c>
      <c r="N171" s="57">
        <v>6.018518518518518</v>
      </c>
      <c r="O171" s="57">
        <v>1.0053091802591174</v>
      </c>
      <c r="P171" s="57">
        <v>2.0219704671188574</v>
      </c>
      <c r="Q171" s="57">
        <v>5.0278780023446705</v>
      </c>
      <c r="R171" s="57">
        <v>4.021696058216626</v>
      </c>
      <c r="S171" s="54">
        <f t="shared" si="0"/>
        <v>3.690514842560051</v>
      </c>
      <c r="T171" s="57"/>
    </row>
    <row r="172" spans="3:20" ht="15">
      <c r="C172" s="52">
        <v>68</v>
      </c>
      <c r="D172" s="57">
        <v>6</v>
      </c>
      <c r="E172" s="57">
        <v>7.040640509410993</v>
      </c>
      <c r="F172" s="57">
        <v>5.031746031746032</v>
      </c>
      <c r="G172" s="57">
        <v>6.033802816901408</v>
      </c>
      <c r="H172" s="57">
        <v>5.0180230140024955</v>
      </c>
      <c r="I172" s="57">
        <v>5.029965240321228</v>
      </c>
      <c r="J172" s="57">
        <v>3.0286141761735554</v>
      </c>
      <c r="K172" s="57">
        <v>7.042424242424242</v>
      </c>
      <c r="L172" s="57">
        <v>7</v>
      </c>
      <c r="M172" s="57">
        <v>3.008670520231214</v>
      </c>
      <c r="N172" s="57">
        <v>2.006172839506173</v>
      </c>
      <c r="O172" s="57">
        <v>7</v>
      </c>
      <c r="P172" s="57">
        <v>5.054737685676417</v>
      </c>
      <c r="Q172" s="57">
        <v>3.0451882267153167</v>
      </c>
      <c r="R172" s="57">
        <v>2.010565053572676</v>
      </c>
      <c r="S172" s="54">
        <f t="shared" si="0"/>
        <v>3.3701636553214698</v>
      </c>
      <c r="T172" s="57"/>
    </row>
    <row r="173" spans="3:20" ht="15">
      <c r="C173" s="52">
        <v>69</v>
      </c>
      <c r="D173" s="57">
        <v>7</v>
      </c>
      <c r="E173" s="57">
        <v>5.029028935293566</v>
      </c>
      <c r="F173" s="57">
        <v>4.025396825396825</v>
      </c>
      <c r="G173" s="57">
        <v>8.045070422535211</v>
      </c>
      <c r="H173" s="57">
        <v>4.014418411201996</v>
      </c>
      <c r="I173" s="57">
        <v>5.029965240321228</v>
      </c>
      <c r="J173" s="57">
        <v>2.019076117449037</v>
      </c>
      <c r="K173" s="57">
        <v>6.036363636363636</v>
      </c>
      <c r="L173" s="57">
        <v>3</v>
      </c>
      <c r="M173" s="57">
        <v>4.011560693641618</v>
      </c>
      <c r="N173" s="57">
        <v>2.006172839506173</v>
      </c>
      <c r="O173" s="57">
        <v>7</v>
      </c>
      <c r="P173" s="57">
        <v>7.06032338236105</v>
      </c>
      <c r="Q173" s="57">
        <v>4.0186998777208895</v>
      </c>
      <c r="R173" s="57">
        <v>6.094162138896847</v>
      </c>
      <c r="S173" s="54">
        <f t="shared" si="0"/>
        <v>5.724395132992929</v>
      </c>
      <c r="T173" s="57"/>
    </row>
    <row r="174" spans="3:20" ht="15">
      <c r="C174" s="52">
        <v>70</v>
      </c>
      <c r="D174" s="57">
        <v>6</v>
      </c>
      <c r="E174" s="57">
        <v>3.01741736117614</v>
      </c>
      <c r="F174" s="57">
        <v>6.038095238095238</v>
      </c>
      <c r="G174" s="57">
        <v>8.045070422535211</v>
      </c>
      <c r="H174" s="57">
        <v>8.028836822403992</v>
      </c>
      <c r="I174" s="57">
        <v>4.0239721922569816</v>
      </c>
      <c r="J174" s="57">
        <v>6.057228352347111</v>
      </c>
      <c r="K174" s="57">
        <v>5.03030303030303</v>
      </c>
      <c r="L174" s="57">
        <v>2</v>
      </c>
      <c r="M174" s="57">
        <v>5.014450867052023</v>
      </c>
      <c r="N174" s="57">
        <v>8.024691358024691</v>
      </c>
      <c r="O174" s="57">
        <v>7</v>
      </c>
      <c r="P174" s="57">
        <v>7</v>
      </c>
      <c r="Q174" s="57">
        <v>3.0269278731095897</v>
      </c>
      <c r="R174" s="57">
        <v>8.035384151094007</v>
      </c>
      <c r="S174" s="54">
        <f t="shared" si="0"/>
        <v>6.020770674734532</v>
      </c>
      <c r="T174" s="57"/>
    </row>
    <row r="175" spans="3:20" ht="15">
      <c r="C175" s="52">
        <v>71</v>
      </c>
      <c r="D175" s="57">
        <v>2</v>
      </c>
      <c r="E175" s="57">
        <v>8.046446296469707</v>
      </c>
      <c r="F175" s="57">
        <v>2.0126984126984127</v>
      </c>
      <c r="G175" s="57">
        <v>8.045070422535211</v>
      </c>
      <c r="H175" s="57">
        <v>5.0180230140024955</v>
      </c>
      <c r="I175" s="57">
        <v>8.047944384513963</v>
      </c>
      <c r="J175" s="57">
        <v>7.066766411071629</v>
      </c>
      <c r="K175" s="57">
        <v>9.054545454545455</v>
      </c>
      <c r="L175" s="57">
        <v>5</v>
      </c>
      <c r="M175" s="57">
        <v>6.017341040462428</v>
      </c>
      <c r="N175" s="57">
        <v>9.027777777777779</v>
      </c>
      <c r="O175" s="57">
        <v>7</v>
      </c>
      <c r="P175" s="57">
        <v>8.031157346798603</v>
      </c>
      <c r="Q175" s="57">
        <v>7.063442881596721</v>
      </c>
      <c r="R175" s="57">
        <v>7.090133299483808</v>
      </c>
      <c r="S175" s="54">
        <f t="shared" si="0"/>
        <v>7.39491117595971</v>
      </c>
      <c r="T175" s="57"/>
    </row>
    <row r="176" spans="3:20" ht="15">
      <c r="C176" s="52">
        <v>72</v>
      </c>
      <c r="D176" s="57">
        <v>4</v>
      </c>
      <c r="E176" s="57">
        <v>3.01741736117614</v>
      </c>
      <c r="F176" s="57">
        <v>7.044444444444444</v>
      </c>
      <c r="G176" s="57">
        <v>6.033802816901408</v>
      </c>
      <c r="H176" s="57">
        <v>1.003604602800499</v>
      </c>
      <c r="I176" s="57">
        <v>9.05393743257821</v>
      </c>
      <c r="J176" s="57">
        <v>7.066766411071629</v>
      </c>
      <c r="K176" s="57">
        <v>8.048484848484849</v>
      </c>
      <c r="L176" s="57">
        <v>8</v>
      </c>
      <c r="M176" s="57">
        <v>10.028901734104046</v>
      </c>
      <c r="N176" s="57">
        <v>7.021604938271605</v>
      </c>
      <c r="O176" s="57">
        <v>9</v>
      </c>
      <c r="P176" s="57">
        <v>11.040802505972374</v>
      </c>
      <c r="Q176" s="57">
        <v>6.026001481132837</v>
      </c>
      <c r="R176" s="57">
        <v>5.040255815522765</v>
      </c>
      <c r="S176" s="54">
        <f t="shared" si="0"/>
        <v>7.369019934209326</v>
      </c>
      <c r="T176" s="57"/>
    </row>
    <row r="177" spans="3:20" ht="15">
      <c r="C177" s="52">
        <v>73</v>
      </c>
      <c r="D177" s="57">
        <v>7</v>
      </c>
      <c r="E177" s="57">
        <v>10.058057870587133</v>
      </c>
      <c r="F177" s="57">
        <v>9.057142857142857</v>
      </c>
      <c r="G177" s="57">
        <v>7.03943661971831</v>
      </c>
      <c r="H177" s="57">
        <v>5.0180230140024955</v>
      </c>
      <c r="I177" s="57">
        <v>8.047944384513963</v>
      </c>
      <c r="J177" s="57">
        <v>9.085842528520665</v>
      </c>
      <c r="K177" s="57">
        <v>13.078787878787878</v>
      </c>
      <c r="L177" s="57">
        <v>4</v>
      </c>
      <c r="M177" s="57">
        <v>2.005780346820809</v>
      </c>
      <c r="N177" s="57">
        <v>10.030864197530864</v>
      </c>
      <c r="O177" s="57">
        <v>11</v>
      </c>
      <c r="P177" s="57">
        <v>8</v>
      </c>
      <c r="Q177" s="57">
        <v>6.12636464207985</v>
      </c>
      <c r="R177" s="57">
        <v>6</v>
      </c>
      <c r="S177" s="54">
        <f t="shared" si="0"/>
        <v>6.708788214026616</v>
      </c>
      <c r="T177" s="57"/>
    </row>
    <row r="178" spans="3:20" ht="15">
      <c r="C178" s="52">
        <v>74</v>
      </c>
      <c r="D178" s="57">
        <v>9</v>
      </c>
      <c r="E178" s="57">
        <v>5.029028935293566</v>
      </c>
      <c r="F178" s="57">
        <v>9.057142857142857</v>
      </c>
      <c r="G178" s="57">
        <v>10.056338028169014</v>
      </c>
      <c r="H178" s="57">
        <v>5.0180230140024955</v>
      </c>
      <c r="I178" s="57">
        <v>8.047944384513963</v>
      </c>
      <c r="J178" s="57">
        <v>5.047690293622592</v>
      </c>
      <c r="K178" s="57">
        <v>7.042424242424242</v>
      </c>
      <c r="L178" s="57">
        <v>8</v>
      </c>
      <c r="M178" s="57">
        <v>8.023121387283236</v>
      </c>
      <c r="N178" s="57">
        <v>7.021604938271605</v>
      </c>
      <c r="O178" s="57">
        <v>11.031875693830882</v>
      </c>
      <c r="P178" s="57">
        <v>7.0237862119924355</v>
      </c>
      <c r="Q178" s="57">
        <v>7.070555776505792</v>
      </c>
      <c r="R178" s="57">
        <v>5.0335705945499996</v>
      </c>
      <c r="S178" s="54">
        <f t="shared" si="0"/>
        <v>6.375970861016076</v>
      </c>
      <c r="T178" s="57"/>
    </row>
    <row r="179" spans="3:20" ht="15">
      <c r="C179" s="52">
        <v>75</v>
      </c>
      <c r="D179" s="57">
        <v>6</v>
      </c>
      <c r="E179" s="57">
        <v>17.098698379998126</v>
      </c>
      <c r="F179" s="57">
        <v>8.05079365079365</v>
      </c>
      <c r="G179" s="57">
        <v>7.03943661971831</v>
      </c>
      <c r="H179" s="57">
        <v>4.014418411201996</v>
      </c>
      <c r="I179" s="57">
        <v>5.029965240321228</v>
      </c>
      <c r="J179" s="57">
        <v>5.047690293622592</v>
      </c>
      <c r="K179" s="57">
        <v>12.072727272727272</v>
      </c>
      <c r="L179" s="57">
        <v>10</v>
      </c>
      <c r="M179" s="57">
        <v>17.04913294797688</v>
      </c>
      <c r="N179" s="57">
        <v>7.021604938271605</v>
      </c>
      <c r="O179" s="57">
        <v>14</v>
      </c>
      <c r="P179" s="57">
        <v>5</v>
      </c>
      <c r="Q179" s="57">
        <v>9.027264909719825</v>
      </c>
      <c r="R179" s="57">
        <v>8.07362105438831</v>
      </c>
      <c r="S179" s="54">
        <f t="shared" si="0"/>
        <v>7.366961988036046</v>
      </c>
      <c r="T179" s="57"/>
    </row>
    <row r="180" spans="3:20" ht="15">
      <c r="C180" s="52">
        <v>76</v>
      </c>
      <c r="D180" s="57">
        <v>6</v>
      </c>
      <c r="E180" s="57">
        <v>7.040640509410993</v>
      </c>
      <c r="F180" s="57">
        <v>8.05079365079365</v>
      </c>
      <c r="G180" s="57">
        <v>8.045070422535211</v>
      </c>
      <c r="H180" s="57">
        <v>3.0108138084014975</v>
      </c>
      <c r="I180" s="57">
        <v>12.071916576770946</v>
      </c>
      <c r="J180" s="57">
        <v>11.104918645969702</v>
      </c>
      <c r="K180" s="57">
        <v>6.036363636363636</v>
      </c>
      <c r="L180" s="57">
        <v>11</v>
      </c>
      <c r="M180" s="57">
        <v>12.034682080924856</v>
      </c>
      <c r="N180" s="57">
        <v>5.015432098765432</v>
      </c>
      <c r="O180" s="57">
        <v>11</v>
      </c>
      <c r="P180" s="57">
        <v>11.060299344737809</v>
      </c>
      <c r="Q180" s="57">
        <v>8.113595098125563</v>
      </c>
      <c r="R180" s="57">
        <v>7.041445314289236</v>
      </c>
      <c r="S180" s="54">
        <f t="shared" si="0"/>
        <v>8.738446585717535</v>
      </c>
      <c r="T180" s="57"/>
    </row>
    <row r="181" spans="3:20" ht="15">
      <c r="C181" s="52">
        <v>77</v>
      </c>
      <c r="D181" s="57">
        <v>8</v>
      </c>
      <c r="E181" s="57">
        <v>10.058057870587133</v>
      </c>
      <c r="F181" s="57">
        <v>8.05079365079365</v>
      </c>
      <c r="G181" s="57">
        <v>6.033802816901408</v>
      </c>
      <c r="H181" s="57">
        <v>5.0180230140024955</v>
      </c>
      <c r="I181" s="57">
        <v>9.05393743257821</v>
      </c>
      <c r="J181" s="57">
        <v>9.620303853727764</v>
      </c>
      <c r="K181" s="57">
        <v>3.018181818181818</v>
      </c>
      <c r="L181" s="57">
        <v>4</v>
      </c>
      <c r="M181" s="57">
        <v>14.040462427745664</v>
      </c>
      <c r="N181" s="57">
        <v>9.027777777777779</v>
      </c>
      <c r="O181" s="57">
        <v>8</v>
      </c>
      <c r="P181" s="57">
        <v>8.038303082952332</v>
      </c>
      <c r="Q181" s="57">
        <v>5.053693992301853</v>
      </c>
      <c r="R181" s="57">
        <v>7.034507834514203</v>
      </c>
      <c r="S181" s="54">
        <f t="shared" si="0"/>
        <v>6.708834969922795</v>
      </c>
      <c r="T181" s="57"/>
    </row>
    <row r="182" spans="3:20" ht="15">
      <c r="C182" s="52">
        <v>78</v>
      </c>
      <c r="D182" s="57">
        <v>13</v>
      </c>
      <c r="E182" s="57">
        <v>15.0870868058807</v>
      </c>
      <c r="F182" s="57">
        <v>8.05079365079365</v>
      </c>
      <c r="G182" s="57">
        <v>6.033802816901408</v>
      </c>
      <c r="H182" s="57">
        <v>5.0180230140024955</v>
      </c>
      <c r="I182" s="57">
        <v>5.029965240321228</v>
      </c>
      <c r="J182" s="57">
        <v>7.066766411071629</v>
      </c>
      <c r="K182" s="57">
        <v>7.042424242424242</v>
      </c>
      <c r="L182" s="57">
        <v>10</v>
      </c>
      <c r="M182" s="57">
        <v>5.014450867052023</v>
      </c>
      <c r="N182" s="57">
        <v>14.04320987654321</v>
      </c>
      <c r="O182" s="57">
        <v>10</v>
      </c>
      <c r="P182" s="57">
        <v>11.022391182384894</v>
      </c>
      <c r="Q182" s="57">
        <v>7.536261781049927</v>
      </c>
      <c r="R182" s="57">
        <v>12.162376281113717</v>
      </c>
      <c r="S182" s="54">
        <f t="shared" si="0"/>
        <v>10.24034308151618</v>
      </c>
      <c r="T182" s="57"/>
    </row>
    <row r="183" spans="3:20" ht="15">
      <c r="C183" s="52">
        <v>79</v>
      </c>
      <c r="D183" s="57">
        <v>8</v>
      </c>
      <c r="E183" s="57">
        <v>13.075475231763274</v>
      </c>
      <c r="F183" s="57">
        <v>15.095238095238095</v>
      </c>
      <c r="G183" s="57">
        <v>11.061971830985916</v>
      </c>
      <c r="H183" s="57">
        <v>10.036046028004991</v>
      </c>
      <c r="I183" s="57">
        <v>10.059930480642455</v>
      </c>
      <c r="J183" s="57">
        <v>11.104918645969702</v>
      </c>
      <c r="K183" s="57">
        <v>10.06060606060606</v>
      </c>
      <c r="L183" s="57">
        <v>6</v>
      </c>
      <c r="M183" s="57">
        <v>15.04335260115607</v>
      </c>
      <c r="N183" s="57">
        <v>12.037037037037036</v>
      </c>
      <c r="O183" s="57">
        <v>8</v>
      </c>
      <c r="P183" s="57">
        <v>16.06114155525358</v>
      </c>
      <c r="Q183" s="57">
        <v>6</v>
      </c>
      <c r="R183" s="57">
        <v>10.079745291643079</v>
      </c>
      <c r="S183" s="54">
        <f t="shared" si="0"/>
        <v>10.713628948965555</v>
      </c>
      <c r="T183" s="57"/>
    </row>
    <row r="184" spans="3:20" ht="15">
      <c r="C184" s="52">
        <v>80</v>
      </c>
      <c r="D184" s="57">
        <v>12</v>
      </c>
      <c r="E184" s="57">
        <v>14.081281018821986</v>
      </c>
      <c r="F184" s="57">
        <v>2.0126984126984127</v>
      </c>
      <c r="G184" s="57">
        <v>5.028169014084507</v>
      </c>
      <c r="H184" s="57">
        <v>6.021627616802995</v>
      </c>
      <c r="I184" s="57">
        <v>9.05393743257821</v>
      </c>
      <c r="J184" s="57">
        <v>11.104918645969702</v>
      </c>
      <c r="K184" s="57">
        <v>11.066666666666666</v>
      </c>
      <c r="L184" s="57">
        <v>6</v>
      </c>
      <c r="M184" s="57">
        <v>9.026011560693641</v>
      </c>
      <c r="N184" s="57">
        <v>7.021604938271605</v>
      </c>
      <c r="O184" s="57">
        <v>9</v>
      </c>
      <c r="P184" s="57">
        <v>14</v>
      </c>
      <c r="Q184" s="57">
        <v>12.068698478458233</v>
      </c>
      <c r="R184" s="57">
        <v>13.183885416386595</v>
      </c>
      <c r="S184" s="54">
        <f t="shared" si="0"/>
        <v>13.084194631614942</v>
      </c>
      <c r="T184" s="57"/>
    </row>
    <row r="185" spans="3:20" ht="15">
      <c r="C185" s="52">
        <v>81</v>
      </c>
      <c r="D185" s="57">
        <v>6</v>
      </c>
      <c r="E185" s="57">
        <v>11.063863657645847</v>
      </c>
      <c r="F185" s="57">
        <v>11.06984126984127</v>
      </c>
      <c r="G185" s="57">
        <v>12.067605633802817</v>
      </c>
      <c r="H185" s="57">
        <v>9.032441425204492</v>
      </c>
      <c r="I185" s="57">
        <v>7.041951336449718</v>
      </c>
      <c r="J185" s="57">
        <v>16.152608939592294</v>
      </c>
      <c r="K185" s="57">
        <v>10.06060606060606</v>
      </c>
      <c r="L185" s="57">
        <v>13</v>
      </c>
      <c r="M185" s="57">
        <v>10.028901734104046</v>
      </c>
      <c r="N185" s="57">
        <v>12.037037037037036</v>
      </c>
      <c r="O185" s="57">
        <v>12</v>
      </c>
      <c r="P185" s="57">
        <v>5.018820649058466</v>
      </c>
      <c r="Q185" s="57">
        <v>16.146402734784015</v>
      </c>
      <c r="R185" s="57">
        <v>12.114065395952384</v>
      </c>
      <c r="S185" s="54">
        <f t="shared" si="0"/>
        <v>11.093096259931622</v>
      </c>
      <c r="T185" s="57"/>
    </row>
    <row r="186" spans="3:20" ht="15">
      <c r="C186" s="52">
        <v>82</v>
      </c>
      <c r="D186" s="57">
        <v>9</v>
      </c>
      <c r="E186" s="57">
        <v>6.03483472235228</v>
      </c>
      <c r="F186" s="57">
        <v>11.06984126984127</v>
      </c>
      <c r="G186" s="57">
        <v>13.073239436619719</v>
      </c>
      <c r="H186" s="57">
        <v>6.021627616802995</v>
      </c>
      <c r="I186" s="57">
        <v>5.029965240321228</v>
      </c>
      <c r="J186" s="57">
        <v>10.095380587245185</v>
      </c>
      <c r="K186" s="57">
        <v>10.06060606060606</v>
      </c>
      <c r="L186" s="57">
        <v>7</v>
      </c>
      <c r="M186" s="57">
        <v>11.031791907514451</v>
      </c>
      <c r="N186" s="57">
        <v>13.040123456790123</v>
      </c>
      <c r="O186" s="57">
        <v>9</v>
      </c>
      <c r="P186" s="57">
        <v>8.06285366909424</v>
      </c>
      <c r="Q186" s="57">
        <v>8.043482621476144</v>
      </c>
      <c r="R186" s="57">
        <v>12.171197319539958</v>
      </c>
      <c r="S186" s="54">
        <f t="shared" si="0"/>
        <v>9.425844536703446</v>
      </c>
      <c r="T186" s="57"/>
    </row>
    <row r="187" spans="3:20" ht="15">
      <c r="C187" s="52">
        <v>83</v>
      </c>
      <c r="D187" s="57">
        <v>16</v>
      </c>
      <c r="E187" s="57">
        <v>10.058057870587133</v>
      </c>
      <c r="F187" s="57">
        <v>9.057142857142857</v>
      </c>
      <c r="G187" s="57">
        <v>11.061971830985916</v>
      </c>
      <c r="H187" s="57">
        <v>7.0252322196034935</v>
      </c>
      <c r="I187" s="57">
        <v>12.071916576770946</v>
      </c>
      <c r="J187" s="57">
        <v>4.038152234898074</v>
      </c>
      <c r="K187" s="57">
        <v>10.06060606060606</v>
      </c>
      <c r="L187" s="57">
        <v>4</v>
      </c>
      <c r="M187" s="57">
        <v>11.031791907514451</v>
      </c>
      <c r="N187" s="57">
        <v>5.015432098765432</v>
      </c>
      <c r="O187" s="57">
        <v>7</v>
      </c>
      <c r="P187" s="57">
        <v>13.16309188081638</v>
      </c>
      <c r="Q187" s="57">
        <v>12.040248046552502</v>
      </c>
      <c r="R187" s="57">
        <v>13.12005080088349</v>
      </c>
      <c r="S187" s="54">
        <f t="shared" si="0"/>
        <v>12.774463576084123</v>
      </c>
      <c r="T187" s="57"/>
    </row>
    <row r="188" spans="3:20" ht="15">
      <c r="C188" s="52">
        <v>84</v>
      </c>
      <c r="D188" s="57">
        <v>10</v>
      </c>
      <c r="E188" s="57">
        <v>11.063863657645847</v>
      </c>
      <c r="F188" s="57">
        <v>19.12063492063492</v>
      </c>
      <c r="G188" s="57">
        <v>12.067605633802817</v>
      </c>
      <c r="H188" s="57">
        <v>10.036046028004991</v>
      </c>
      <c r="I188" s="57">
        <v>14.083902672899436</v>
      </c>
      <c r="J188" s="57">
        <v>7.066766411071629</v>
      </c>
      <c r="K188" s="57">
        <v>17.1030303030303</v>
      </c>
      <c r="L188" s="57">
        <v>11</v>
      </c>
      <c r="M188" s="57">
        <v>8.023121387283236</v>
      </c>
      <c r="N188" s="57">
        <v>6.018518518518518</v>
      </c>
      <c r="O188" s="57">
        <v>12</v>
      </c>
      <c r="P188" s="57">
        <v>7.0408124254797775</v>
      </c>
      <c r="Q188" s="57">
        <v>10.128206282336734</v>
      </c>
      <c r="R188" s="57">
        <v>21.149637670815867</v>
      </c>
      <c r="S188" s="54">
        <f t="shared" si="0"/>
        <v>12.772885459544128</v>
      </c>
      <c r="T188" s="57"/>
    </row>
    <row r="189" spans="3:20" ht="15">
      <c r="C189" s="52">
        <v>85</v>
      </c>
      <c r="D189" s="57">
        <v>10</v>
      </c>
      <c r="E189" s="57">
        <v>10.058057870587133</v>
      </c>
      <c r="F189" s="57">
        <v>13.082539682539682</v>
      </c>
      <c r="G189" s="57">
        <v>14.07887323943662</v>
      </c>
      <c r="H189" s="57">
        <v>5.0180230140024955</v>
      </c>
      <c r="I189" s="57">
        <v>14.083902672899436</v>
      </c>
      <c r="J189" s="57">
        <v>6.057228352347111</v>
      </c>
      <c r="K189" s="57">
        <v>8.048484848484849</v>
      </c>
      <c r="L189" s="57">
        <v>10</v>
      </c>
      <c r="M189" s="57">
        <v>8.023121387283236</v>
      </c>
      <c r="N189" s="57">
        <v>9.027777777777779</v>
      </c>
      <c r="O189" s="57">
        <v>12</v>
      </c>
      <c r="P189" s="57">
        <v>11.020939005028001</v>
      </c>
      <c r="Q189" s="57">
        <v>9.034381005186095</v>
      </c>
      <c r="R189" s="57">
        <v>9.06321506976851</v>
      </c>
      <c r="S189" s="54">
        <f t="shared" si="0"/>
        <v>9.706178359994203</v>
      </c>
      <c r="T189" s="57"/>
    </row>
    <row r="190" spans="3:20" ht="15">
      <c r="C190" s="52">
        <v>86</v>
      </c>
      <c r="D190" s="57">
        <v>15</v>
      </c>
      <c r="E190" s="57">
        <v>6.03483472235228</v>
      </c>
      <c r="F190" s="57">
        <v>11.06984126984127</v>
      </c>
      <c r="G190" s="57">
        <v>14.07887323943662</v>
      </c>
      <c r="H190" s="57">
        <v>12.04325523360599</v>
      </c>
      <c r="I190" s="57">
        <v>13.077909624835192</v>
      </c>
      <c r="J190" s="57">
        <v>9.085842528520665</v>
      </c>
      <c r="K190" s="57">
        <v>16.096969696969698</v>
      </c>
      <c r="L190" s="57">
        <v>11</v>
      </c>
      <c r="M190" s="57">
        <v>13.03757225433526</v>
      </c>
      <c r="N190" s="57">
        <v>11.033950617283951</v>
      </c>
      <c r="O190" s="57">
        <v>10</v>
      </c>
      <c r="P190" s="57">
        <v>8.060684322859004</v>
      </c>
      <c r="Q190" s="57">
        <v>11.098585839944418</v>
      </c>
      <c r="R190" s="57">
        <v>10.07048356450078</v>
      </c>
      <c r="S190" s="54">
        <f t="shared" si="0"/>
        <v>9.743251242434734</v>
      </c>
      <c r="T190" s="57"/>
    </row>
    <row r="191" spans="3:20" ht="15">
      <c r="C191" s="52">
        <v>87</v>
      </c>
      <c r="D191" s="57">
        <v>13</v>
      </c>
      <c r="E191" s="57">
        <v>4.0232231482348535</v>
      </c>
      <c r="F191" s="57">
        <v>12.076190476190476</v>
      </c>
      <c r="G191" s="57">
        <v>9.050704225352113</v>
      </c>
      <c r="H191" s="57">
        <v>11.03965063080549</v>
      </c>
      <c r="I191" s="57">
        <v>18.10787486515642</v>
      </c>
      <c r="J191" s="57">
        <v>9.085842528520665</v>
      </c>
      <c r="K191" s="57">
        <v>11.066666666666666</v>
      </c>
      <c r="L191" s="57">
        <v>4</v>
      </c>
      <c r="M191" s="57">
        <v>7.033422528351468</v>
      </c>
      <c r="N191" s="57">
        <v>11.033950617283951</v>
      </c>
      <c r="O191" s="57">
        <v>14.023625030726297</v>
      </c>
      <c r="P191" s="57">
        <v>10.078345224165568</v>
      </c>
      <c r="Q191" s="57">
        <v>18.13640131994431</v>
      </c>
      <c r="R191" s="57">
        <v>13.066546920657158</v>
      </c>
      <c r="S191" s="54">
        <f t="shared" si="0"/>
        <v>13.760431154922346</v>
      </c>
      <c r="T191" s="57"/>
    </row>
    <row r="192" spans="3:20" ht="15">
      <c r="C192" s="52">
        <v>88</v>
      </c>
      <c r="D192" s="57">
        <v>4</v>
      </c>
      <c r="E192" s="57">
        <v>11.063863657645847</v>
      </c>
      <c r="F192" s="57">
        <v>7.044444444444444</v>
      </c>
      <c r="G192" s="57">
        <v>12.067605633802817</v>
      </c>
      <c r="H192" s="57">
        <v>12.04325523360599</v>
      </c>
      <c r="I192" s="57">
        <v>12.071916576770946</v>
      </c>
      <c r="J192" s="57">
        <v>12.114456704694222</v>
      </c>
      <c r="K192" s="57">
        <v>10.06060606060606</v>
      </c>
      <c r="L192" s="57">
        <v>9</v>
      </c>
      <c r="M192" s="57">
        <v>9.026011560693641</v>
      </c>
      <c r="N192" s="57">
        <v>6.018518518518518</v>
      </c>
      <c r="O192" s="57">
        <v>20.038124820429168</v>
      </c>
      <c r="P192" s="57">
        <v>9.017195337373629</v>
      </c>
      <c r="Q192" s="57">
        <v>10.058680901965328</v>
      </c>
      <c r="R192" s="57">
        <v>11.097913281251275</v>
      </c>
      <c r="S192" s="54">
        <f t="shared" si="0"/>
        <v>10.057929840196744</v>
      </c>
      <c r="T192" s="57"/>
    </row>
    <row r="193" spans="3:20" ht="15">
      <c r="C193" s="52">
        <v>89</v>
      </c>
      <c r="D193" s="57">
        <v>7</v>
      </c>
      <c r="E193" s="57">
        <v>9.05225208352842</v>
      </c>
      <c r="F193" s="57">
        <v>4.025396825396825</v>
      </c>
      <c r="G193" s="57">
        <v>10.056338028169014</v>
      </c>
      <c r="H193" s="57">
        <v>7.0252322196034935</v>
      </c>
      <c r="I193" s="57">
        <v>12.071916576770946</v>
      </c>
      <c r="J193" s="57">
        <v>8.076304469796147</v>
      </c>
      <c r="K193" s="57">
        <v>11.066666666666666</v>
      </c>
      <c r="L193" s="57">
        <v>7</v>
      </c>
      <c r="M193" s="57">
        <v>3.008670520231214</v>
      </c>
      <c r="N193" s="57">
        <v>8.024691358024691</v>
      </c>
      <c r="O193" s="57">
        <v>8</v>
      </c>
      <c r="P193" s="57">
        <v>5.022808944247655</v>
      </c>
      <c r="Q193" s="57">
        <v>7.041860626967928</v>
      </c>
      <c r="R193" s="57">
        <v>6.094967188505011</v>
      </c>
      <c r="S193" s="54">
        <f t="shared" si="0"/>
        <v>6.053212253240197</v>
      </c>
      <c r="T193" s="57"/>
    </row>
    <row r="194" spans="3:20" ht="15">
      <c r="C194" s="52">
        <v>90</v>
      </c>
      <c r="D194" s="57">
        <v>3</v>
      </c>
      <c r="E194" s="57">
        <v>9.05225208352842</v>
      </c>
      <c r="F194" s="57">
        <v>4.025396825396825</v>
      </c>
      <c r="G194" s="57">
        <v>14.07887323943662</v>
      </c>
      <c r="H194" s="57">
        <v>5.0180230140024955</v>
      </c>
      <c r="I194" s="57">
        <v>4.0239721922569816</v>
      </c>
      <c r="J194" s="57">
        <v>5.047690293622592</v>
      </c>
      <c r="K194" s="57">
        <v>9.054545454545455</v>
      </c>
      <c r="L194" s="57">
        <v>7</v>
      </c>
      <c r="M194" s="57">
        <v>11.031791907514451</v>
      </c>
      <c r="N194" s="57">
        <v>4.012345679012346</v>
      </c>
      <c r="O194" s="57">
        <v>14</v>
      </c>
      <c r="P194" s="57">
        <v>8.036410904487484</v>
      </c>
      <c r="Q194" s="57">
        <v>14.178362581582864</v>
      </c>
      <c r="R194" s="57">
        <v>7.107460891667258</v>
      </c>
      <c r="S194" s="54">
        <f t="shared" si="0"/>
        <v>9.774078125912537</v>
      </c>
      <c r="T194" s="57"/>
    </row>
    <row r="195" spans="3:20" ht="15">
      <c r="C195" s="52">
        <v>91</v>
      </c>
      <c r="D195" s="57">
        <v>7</v>
      </c>
      <c r="E195" s="57">
        <v>4.0232231482348535</v>
      </c>
      <c r="F195" s="57">
        <v>7.044444444444444</v>
      </c>
      <c r="G195" s="57">
        <v>6.033802816901408</v>
      </c>
      <c r="H195" s="57">
        <v>12.04325523360599</v>
      </c>
      <c r="I195" s="57">
        <v>5.029965240321228</v>
      </c>
      <c r="J195" s="57">
        <v>6.057228352347111</v>
      </c>
      <c r="K195" s="57">
        <v>9.054545454545455</v>
      </c>
      <c r="L195" s="57">
        <v>5</v>
      </c>
      <c r="M195" s="57">
        <v>12.034682080924856</v>
      </c>
      <c r="N195" s="57">
        <v>16.049382716049383</v>
      </c>
      <c r="O195" s="57">
        <v>15</v>
      </c>
      <c r="P195" s="57">
        <v>7.055378410947149</v>
      </c>
      <c r="Q195" s="57">
        <v>8.06099035772329</v>
      </c>
      <c r="R195" s="57">
        <v>6.068696801553002</v>
      </c>
      <c r="S195" s="54">
        <f t="shared" si="0"/>
        <v>7.061688523407813</v>
      </c>
      <c r="T195" s="57"/>
    </row>
    <row r="196" spans="3:20" ht="15">
      <c r="C196" s="52">
        <v>92</v>
      </c>
      <c r="D196" s="57">
        <v>5</v>
      </c>
      <c r="E196" s="57">
        <v>4.0232231482348535</v>
      </c>
      <c r="F196" s="57">
        <v>3.019047619047619</v>
      </c>
      <c r="G196" s="57">
        <v>6.033802816901408</v>
      </c>
      <c r="H196" s="57">
        <v>10.036046028004991</v>
      </c>
      <c r="I196" s="57">
        <v>6.035958288385473</v>
      </c>
      <c r="J196" s="57">
        <v>5.047690293622592</v>
      </c>
      <c r="K196" s="57">
        <v>6.036363636363636</v>
      </c>
      <c r="L196" s="57">
        <v>8</v>
      </c>
      <c r="M196" s="57">
        <v>5.014450867052023</v>
      </c>
      <c r="N196" s="57">
        <v>5.015432098765432</v>
      </c>
      <c r="O196" s="57">
        <v>5</v>
      </c>
      <c r="P196" s="57">
        <v>11.071390855358288</v>
      </c>
      <c r="Q196" s="57">
        <v>7.042015599618144</v>
      </c>
      <c r="R196" s="57">
        <v>14.136835054192966</v>
      </c>
      <c r="S196" s="54">
        <f t="shared" si="0"/>
        <v>10.750080503056466</v>
      </c>
      <c r="T196" s="57"/>
    </row>
    <row r="197" spans="1:20" ht="15">
      <c r="A197" s="52"/>
      <c r="B197" s="52"/>
      <c r="C197" s="52">
        <v>93</v>
      </c>
      <c r="D197" s="57">
        <v>5</v>
      </c>
      <c r="E197" s="57">
        <v>3.01741736117614</v>
      </c>
      <c r="F197" s="57">
        <v>2.0126984126984127</v>
      </c>
      <c r="G197" s="57">
        <v>3.016901408450704</v>
      </c>
      <c r="H197" s="57">
        <v>2.007209205600998</v>
      </c>
      <c r="I197" s="57">
        <v>6.035958288385473</v>
      </c>
      <c r="J197" s="57">
        <v>5.047690293622592</v>
      </c>
      <c r="K197" s="57">
        <v>4.024242424242424</v>
      </c>
      <c r="L197" s="57">
        <v>8</v>
      </c>
      <c r="M197" s="57">
        <v>12.068023976360436</v>
      </c>
      <c r="N197" s="57">
        <v>5.015432098765432</v>
      </c>
      <c r="O197" s="57">
        <v>10.05226366287857</v>
      </c>
      <c r="P197" s="57">
        <v>5.031945202698072</v>
      </c>
      <c r="Q197" s="57">
        <v>9.056541127134278</v>
      </c>
      <c r="R197" s="57">
        <v>10.183469386990206</v>
      </c>
      <c r="S197" s="54">
        <f t="shared" si="0"/>
        <v>8.090651905607517</v>
      </c>
      <c r="T197" s="57"/>
    </row>
    <row r="198" spans="1:20" ht="15">
      <c r="A198" s="52"/>
      <c r="B198" s="52"/>
      <c r="C198" s="52">
        <v>94</v>
      </c>
      <c r="D198" s="57">
        <v>6</v>
      </c>
      <c r="E198" s="57">
        <v>7.040640509410993</v>
      </c>
      <c r="F198" s="57">
        <v>4.025396825396825</v>
      </c>
      <c r="G198" s="57">
        <v>1.0056338028169014</v>
      </c>
      <c r="H198" s="57">
        <v>3.0108138084014975</v>
      </c>
      <c r="I198" s="57">
        <v>3.0179791441927364</v>
      </c>
      <c r="J198" s="57">
        <v>2.019076117449037</v>
      </c>
      <c r="K198" s="57">
        <v>8.048484848484849</v>
      </c>
      <c r="L198" s="57">
        <v>6</v>
      </c>
      <c r="M198" s="57">
        <v>4.026716943394532</v>
      </c>
      <c r="N198" s="57">
        <v>4.012345679012346</v>
      </c>
      <c r="O198" s="57">
        <v>11.03358452387194</v>
      </c>
      <c r="P198" s="57">
        <v>5.049967427070743</v>
      </c>
      <c r="Q198" s="57">
        <v>5.03676823983736</v>
      </c>
      <c r="R198" s="57">
        <v>7.094595166659094</v>
      </c>
      <c r="S198" s="54">
        <f t="shared" si="0"/>
        <v>5.727110277855732</v>
      </c>
      <c r="T198" s="57"/>
    </row>
    <row r="199" spans="1:20" ht="15">
      <c r="A199" s="52"/>
      <c r="B199" s="52"/>
      <c r="C199" s="52">
        <v>95</v>
      </c>
      <c r="D199" s="57">
        <v>3</v>
      </c>
      <c r="E199" s="57">
        <v>2.0116115741174267</v>
      </c>
      <c r="F199" s="57">
        <v>3.019047619047619</v>
      </c>
      <c r="G199" s="57">
        <v>3.016901408450704</v>
      </c>
      <c r="H199" s="57">
        <v>2.007209205600998</v>
      </c>
      <c r="I199" s="57">
        <v>3.0179791441927364</v>
      </c>
      <c r="J199" s="57">
        <v>8.076304469796147</v>
      </c>
      <c r="K199" s="57">
        <v>4.024242424242424</v>
      </c>
      <c r="L199" s="57">
        <v>8</v>
      </c>
      <c r="M199" s="57">
        <v>6.017341040462428</v>
      </c>
      <c r="N199" s="57">
        <v>1.0030864197530864</v>
      </c>
      <c r="O199" s="57">
        <v>7</v>
      </c>
      <c r="P199" s="57">
        <v>3.0259659740966365</v>
      </c>
      <c r="Q199" s="57">
        <v>4.060822629799994</v>
      </c>
      <c r="R199" s="57">
        <v>6.0635397004470315</v>
      </c>
      <c r="S199" s="54">
        <f t="shared" si="0"/>
        <v>4.383442768114555</v>
      </c>
      <c r="T199" s="57"/>
    </row>
    <row r="200" spans="1:20" ht="15">
      <c r="A200" s="52"/>
      <c r="B200" s="52"/>
      <c r="C200" s="52">
        <v>96</v>
      </c>
      <c r="D200" s="57">
        <v>4</v>
      </c>
      <c r="E200" s="57">
        <v>2.0116115741174267</v>
      </c>
      <c r="F200" s="57">
        <v>3.019047619047619</v>
      </c>
      <c r="G200" s="57">
        <v>4.022535211267606</v>
      </c>
      <c r="H200" s="57">
        <v>5.0180230140024955</v>
      </c>
      <c r="I200" s="57">
        <v>1.0059930480642454</v>
      </c>
      <c r="J200" s="57">
        <v>2.019076117449037</v>
      </c>
      <c r="K200" s="57">
        <v>2.012121212121212</v>
      </c>
      <c r="L200" s="57">
        <v>5</v>
      </c>
      <c r="M200" s="57">
        <v>3.008670520231214</v>
      </c>
      <c r="N200" s="57">
        <v>5.015432098765432</v>
      </c>
      <c r="O200" s="57">
        <v>4</v>
      </c>
      <c r="P200" s="57">
        <v>5.027221004866828</v>
      </c>
      <c r="Q200" s="57">
        <v>6.026690360221123</v>
      </c>
      <c r="R200" s="57">
        <v>1</v>
      </c>
      <c r="S200" s="54">
        <f t="shared" si="0"/>
        <v>4.0179704550293165</v>
      </c>
      <c r="T200" s="57"/>
    </row>
    <row r="201" spans="1:20" ht="15">
      <c r="A201" s="52"/>
      <c r="B201" s="52"/>
      <c r="C201" s="52">
        <v>97</v>
      </c>
      <c r="D201" s="57">
        <v>1</v>
      </c>
      <c r="E201" s="57">
        <v>7.040640509410993</v>
      </c>
      <c r="F201" s="57">
        <v>2.0126984126984127</v>
      </c>
      <c r="G201" s="57">
        <v>3.016901408450704</v>
      </c>
      <c r="H201" s="57">
        <v>4.014418411201996</v>
      </c>
      <c r="I201" s="57">
        <v>3.0179791441927364</v>
      </c>
      <c r="J201" s="57">
        <v>2.019076117449037</v>
      </c>
      <c r="K201" s="57">
        <v>4.024242424242424</v>
      </c>
      <c r="L201" s="57">
        <v>2</v>
      </c>
      <c r="M201" s="57">
        <v>4.011560693641618</v>
      </c>
      <c r="N201" s="57">
        <v>1.0030864197530864</v>
      </c>
      <c r="O201" s="57">
        <v>2</v>
      </c>
      <c r="P201" s="57">
        <v>2</v>
      </c>
      <c r="Q201" s="57">
        <v>3.039023588475926</v>
      </c>
      <c r="R201" s="57">
        <v>3.0694960697106777</v>
      </c>
      <c r="S201" s="54">
        <f t="shared" si="0"/>
        <v>2.702839886062201</v>
      </c>
      <c r="T201" s="57"/>
    </row>
    <row r="202" spans="1:20" ht="15">
      <c r="A202" s="52"/>
      <c r="B202" s="52"/>
      <c r="C202" s="52">
        <v>98</v>
      </c>
      <c r="D202" s="57">
        <v>2</v>
      </c>
      <c r="E202" s="57">
        <v>1.0058057870587134</v>
      </c>
      <c r="F202" s="57">
        <v>2.0126984126984127</v>
      </c>
      <c r="G202" s="57">
        <v>4.022535211267606</v>
      </c>
      <c r="H202" s="57">
        <v>3.0108138084014975</v>
      </c>
      <c r="I202" s="57">
        <v>4.0239721922569816</v>
      </c>
      <c r="J202" s="57">
        <v>0</v>
      </c>
      <c r="K202" s="57">
        <v>1.006060606060606</v>
      </c>
      <c r="L202" s="57">
        <v>3</v>
      </c>
      <c r="M202" s="57">
        <v>2.005780346820809</v>
      </c>
      <c r="N202" s="57">
        <v>2.006172839506173</v>
      </c>
      <c r="O202" s="57">
        <v>1</v>
      </c>
      <c r="P202" s="57">
        <v>2</v>
      </c>
      <c r="Q202" s="57">
        <v>2.016631399954178</v>
      </c>
      <c r="R202" s="57">
        <v>3</v>
      </c>
      <c r="S202" s="54">
        <f t="shared" si="0"/>
        <v>2.3388771333180594</v>
      </c>
      <c r="T202" s="57"/>
    </row>
    <row r="203" spans="1:20" ht="15">
      <c r="A203" s="52"/>
      <c r="B203" s="52"/>
      <c r="C203" s="52">
        <v>99</v>
      </c>
      <c r="D203" s="57">
        <v>1</v>
      </c>
      <c r="E203" s="57">
        <v>0</v>
      </c>
      <c r="F203" s="57">
        <v>1.0063492063492063</v>
      </c>
      <c r="G203" s="57">
        <v>3.016901408450704</v>
      </c>
      <c r="H203" s="57">
        <v>2.007209205600998</v>
      </c>
      <c r="I203" s="57">
        <v>1.0059930480642454</v>
      </c>
      <c r="J203" s="57">
        <v>7.066766411071629</v>
      </c>
      <c r="K203" s="57">
        <v>1.006060606060606</v>
      </c>
      <c r="L203" s="57">
        <v>0</v>
      </c>
      <c r="M203" s="57">
        <v>0</v>
      </c>
      <c r="N203" s="57">
        <v>1.0030864197530864</v>
      </c>
      <c r="O203" s="57">
        <v>2</v>
      </c>
      <c r="P203" s="57">
        <v>3.0460353056656864</v>
      </c>
      <c r="Q203" s="57">
        <v>2.030241209474288</v>
      </c>
      <c r="R203" s="57">
        <v>1.0343344699106558</v>
      </c>
      <c r="S203" s="54">
        <f t="shared" si="0"/>
        <v>2.03687032835021</v>
      </c>
      <c r="T203" s="57"/>
    </row>
    <row r="204" spans="1:20" ht="15">
      <c r="A204" s="52"/>
      <c r="B204" s="52"/>
      <c r="C204" s="52">
        <v>100</v>
      </c>
      <c r="D204" s="57">
        <v>3</v>
      </c>
      <c r="E204" s="57">
        <v>8.046446296469707</v>
      </c>
      <c r="F204" s="57">
        <v>3.019047619047619</v>
      </c>
      <c r="G204" s="57">
        <v>1.0056338028169014</v>
      </c>
      <c r="H204" s="57">
        <v>1.003604602800499</v>
      </c>
      <c r="I204" s="57">
        <v>4.0239721922569816</v>
      </c>
      <c r="J204" s="57">
        <v>4.038152234898074</v>
      </c>
      <c r="K204" s="57">
        <v>6.036363636363636</v>
      </c>
      <c r="L204" s="57">
        <v>3</v>
      </c>
      <c r="M204" s="57">
        <v>3.008670520231214</v>
      </c>
      <c r="N204" s="57">
        <v>7.021604938271605</v>
      </c>
      <c r="O204" s="57">
        <v>3</v>
      </c>
      <c r="P204" s="57">
        <v>7.0903087036959995</v>
      </c>
      <c r="Q204" s="57">
        <v>5</v>
      </c>
      <c r="R204" s="57">
        <v>6</v>
      </c>
      <c r="S204" s="54">
        <f t="shared" si="0"/>
        <v>6.0301029012319995</v>
      </c>
      <c r="T204" s="57"/>
    </row>
  </sheetData>
  <sheetProtection selectLockedCells="1" selectUnlockedCells="1"/>
  <mergeCells count="4">
    <mergeCell ref="A1:A2"/>
    <mergeCell ref="B1:B2"/>
    <mergeCell ref="C1:C2"/>
    <mergeCell ref="D1:R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2006-09-16T03:00:00Z</dcterms:created>
  <dcterms:modified xsi:type="dcterms:W3CDTF">2017-04-19T22:53:04Z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