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oli\Documents\Work\CUT\Cursos\CF2018\eduper\Clases\5 Costos\"/>
    </mc:Choice>
  </mc:AlternateContent>
  <bookViews>
    <workbookView xWindow="0" yWindow="0" windowWidth="28800" windowHeight="12435"/>
  </bookViews>
  <sheets>
    <sheet name="Depreci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21" i="1"/>
  <c r="F23" i="1" l="1"/>
  <c r="G21" i="1"/>
  <c r="F22" i="1"/>
  <c r="F4" i="1" l="1"/>
  <c r="F17" i="1" l="1"/>
  <c r="F11" i="1" l="1"/>
  <c r="F8" i="1"/>
  <c r="F9" i="1"/>
  <c r="H16" i="1" l="1"/>
  <c r="F16" i="1"/>
  <c r="F19" i="1"/>
  <c r="G16" i="1" l="1"/>
  <c r="F18" i="1"/>
  <c r="G18" i="1" l="1"/>
  <c r="G23" i="1"/>
</calcChain>
</file>

<file path=xl/sharedStrings.xml><?xml version="1.0" encoding="utf-8"?>
<sst xmlns="http://schemas.openxmlformats.org/spreadsheetml/2006/main" count="23" uniqueCount="21">
  <si>
    <t>Vn (U$S)</t>
  </si>
  <si>
    <t xml:space="preserve">Interes anual (%) </t>
  </si>
  <si>
    <t xml:space="preserve">Interes mensual(%) </t>
  </si>
  <si>
    <t>Valor de cuota mensual de un prestamo</t>
  </si>
  <si>
    <t>Vu (hr)</t>
  </si>
  <si>
    <t>Periodo de pago del prestamo (anos)</t>
  </si>
  <si>
    <t>Periodo de pago del prestamo (meses)</t>
  </si>
  <si>
    <t>Deperciacion (U$S/mes)</t>
  </si>
  <si>
    <t>Interes (U$S/mes)</t>
  </si>
  <si>
    <t>Deperciacion (U$S/hora)</t>
  </si>
  <si>
    <t>Interes (U$S/hora)</t>
  </si>
  <si>
    <t>Datos</t>
  </si>
  <si>
    <t>Calculos</t>
  </si>
  <si>
    <t>Vu (años)</t>
  </si>
  <si>
    <t>Simulacion prestamo cuota fija</t>
  </si>
  <si>
    <t>Vr (U$S) (20% Vn)</t>
  </si>
  <si>
    <t>Depreciación e interés método lineal</t>
  </si>
  <si>
    <t>Interes sobre inversioin media anual</t>
  </si>
  <si>
    <t>Inversion media anual (U$S)</t>
  </si>
  <si>
    <t>Valor de cuota prestamo  (U$S/hora)</t>
  </si>
  <si>
    <t>Uso anual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</si>
</sst>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\ #,##0.00;[Red]\-&quot;$&quot;\ #,##0.00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&quot;$&quot;* #,##0_-;\-&quot;$&quot;* #,##0_-;_-&quot;$&quot;* &quot;-&quot;??_-;_-@_-"/>
    <numFmt numFmtId="169" formatCode="&quot;$&quot;#,##0.0;[Red]\-&quot;$&quot;#,##0.0"/>
    <numFmt numFmtId="170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7" fontId="0" fillId="0" borderId="7" xfId="1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67" fontId="0" fillId="2" borderId="0" xfId="1" applyNumberFormat="1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9" fontId="0" fillId="0" borderId="0" xfId="2" applyFont="1" applyBorder="1" applyAlignment="1">
      <alignment vertical="center"/>
    </xf>
    <xf numFmtId="2" fontId="0" fillId="2" borderId="0" xfId="2" applyNumberFormat="1" applyFont="1" applyFill="1" applyBorder="1" applyAlignment="1">
      <alignment vertical="center"/>
    </xf>
    <xf numFmtId="170" fontId="0" fillId="2" borderId="0" xfId="2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69" fontId="2" fillId="2" borderId="7" xfId="0" applyNumberFormat="1" applyFont="1" applyFill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5" fontId="2" fillId="4" borderId="8" xfId="0" applyNumberFormat="1" applyFont="1" applyFill="1" applyBorder="1" applyAlignment="1">
      <alignment vertical="center"/>
    </xf>
    <xf numFmtId="165" fontId="0" fillId="0" borderId="4" xfId="0" applyNumberFormat="1" applyFont="1" applyBorder="1" applyAlignment="1">
      <alignment vertical="center"/>
    </xf>
    <xf numFmtId="167" fontId="0" fillId="2" borderId="7" xfId="1" applyNumberFormat="1" applyFont="1" applyFill="1" applyBorder="1" applyAlignment="1">
      <alignment vertical="center"/>
    </xf>
    <xf numFmtId="167" fontId="2" fillId="2" borderId="2" xfId="1" applyNumberFormat="1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67" fontId="0" fillId="0" borderId="13" xfId="1" applyNumberFormat="1" applyFont="1" applyBorder="1" applyAlignment="1">
      <alignment vertical="center"/>
    </xf>
    <xf numFmtId="167" fontId="0" fillId="0" borderId="14" xfId="1" applyNumberFormat="1" applyFont="1" applyBorder="1" applyAlignment="1">
      <alignment vertical="center"/>
    </xf>
    <xf numFmtId="167" fontId="0" fillId="0" borderId="0" xfId="1" applyNumberFormat="1" applyFont="1" applyBorder="1" applyAlignment="1">
      <alignment vertical="center"/>
    </xf>
    <xf numFmtId="166" fontId="2" fillId="4" borderId="6" xfId="1" applyNumberFormat="1" applyFont="1" applyFill="1" applyBorder="1" applyAlignment="1">
      <alignment vertical="center"/>
    </xf>
    <xf numFmtId="167" fontId="0" fillId="0" borderId="8" xfId="1" applyNumberFormat="1" applyFont="1" applyBorder="1" applyAlignment="1">
      <alignment vertical="center"/>
    </xf>
    <xf numFmtId="167" fontId="0" fillId="0" borderId="4" xfId="1" applyNumberFormat="1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67" fontId="0" fillId="3" borderId="7" xfId="1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8" fontId="0" fillId="0" borderId="14" xfId="0" applyNumberFormat="1" applyFont="1" applyBorder="1" applyAlignment="1">
      <alignment vertical="center"/>
    </xf>
    <xf numFmtId="166" fontId="2" fillId="4" borderId="4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584302</xdr:colOff>
      <xdr:row>1</xdr:row>
      <xdr:rowOff>95963</xdr:rowOff>
    </xdr:from>
    <xdr:to>
      <xdr:col>13</xdr:col>
      <xdr:colOff>364435</xdr:colOff>
      <xdr:row>8</xdr:row>
      <xdr:rowOff>60585</xdr:rowOff>
    </xdr:to>
    <xdr:sp macro="" textlink="">
      <xdr:nvSpPr>
        <xdr:cNvPr id="3" name="TextBox 5"/>
        <xdr:cNvSpPr txBox="1"/>
      </xdr:nvSpPr>
      <xdr:spPr>
        <a:xfrm>
          <a:off x="7972389" y="286463"/>
          <a:ext cx="3457611" cy="130640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UY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UY" sz="1100"/>
            <a:t>Vn: Valor nuevo o de compra</a:t>
          </a:r>
        </a:p>
        <a:p>
          <a:r>
            <a:rPr lang="es-UY" sz="1100"/>
            <a:t>Vr: Valor residual</a:t>
          </a:r>
        </a:p>
        <a:p>
          <a:r>
            <a:rPr lang="es-UY" sz="1100"/>
            <a:t>Vu: Vida útil</a:t>
          </a:r>
        </a:p>
        <a:p>
          <a:r>
            <a:rPr lang="es-UY" sz="1100"/>
            <a:t>I: Costo del interés; misma unidad de tiempo que Ti</a:t>
          </a:r>
        </a:p>
        <a:p>
          <a:endParaRPr lang="es-UY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23"/>
  <sheetViews>
    <sheetView tabSelected="1" zoomScale="115" zoomScaleNormal="115" workbookViewId="0">
      <selection activeCell="I22" sqref="I22"/>
    </sheetView>
  </sheetViews>
  <sheetFormatPr baseColWidth="10" defaultColWidth="9.140625" defaultRowHeight="18.75" x14ac:dyDescent="0.25"/>
  <cols>
    <col min="1" max="1" width="9.140625" style="2"/>
    <col min="2" max="2" width="4.42578125" style="1" customWidth="1"/>
    <col min="3" max="3" width="18.28515625" style="2" customWidth="1"/>
    <col min="4" max="4" width="39.140625" style="2" bestFit="1" customWidth="1"/>
    <col min="5" max="5" width="10.5703125" style="2" bestFit="1" customWidth="1"/>
    <col min="6" max="6" width="18.5703125" style="2" bestFit="1" customWidth="1"/>
    <col min="7" max="7" width="15" style="2" bestFit="1" customWidth="1"/>
    <col min="8" max="16384" width="9.140625" style="2"/>
  </cols>
  <sheetData>
    <row r="2" spans="2:66" ht="19.5" thickBot="1" x14ac:dyDescent="0.3">
      <c r="C2" s="3"/>
      <c r="D2" s="4"/>
      <c r="E2" s="4" t="s">
        <v>11</v>
      </c>
      <c r="F2" s="4" t="s">
        <v>12</v>
      </c>
      <c r="G2" s="3"/>
    </row>
    <row r="3" spans="2:66" x14ac:dyDescent="0.25">
      <c r="C3" s="3"/>
      <c r="D3" s="5" t="s">
        <v>0</v>
      </c>
      <c r="E3" s="6">
        <v>350000</v>
      </c>
      <c r="F3" s="7"/>
      <c r="G3" s="8"/>
    </row>
    <row r="4" spans="2:66" x14ac:dyDescent="0.25">
      <c r="C4" s="3"/>
      <c r="D4" s="9" t="s">
        <v>15</v>
      </c>
      <c r="E4" s="3"/>
      <c r="F4" s="10">
        <f>E3*0.2</f>
        <v>70000</v>
      </c>
      <c r="G4" s="11"/>
    </row>
    <row r="5" spans="2:66" x14ac:dyDescent="0.25">
      <c r="C5" s="3"/>
      <c r="D5" s="9" t="s">
        <v>4</v>
      </c>
      <c r="E5" s="3">
        <v>20000</v>
      </c>
      <c r="F5" s="3"/>
      <c r="G5" s="11"/>
    </row>
    <row r="6" spans="2:66" x14ac:dyDescent="0.25">
      <c r="C6" s="3"/>
      <c r="D6" s="9" t="s">
        <v>20</v>
      </c>
      <c r="E6" s="3">
        <v>3984</v>
      </c>
      <c r="F6" s="3"/>
      <c r="G6" s="11"/>
    </row>
    <row r="7" spans="2:66" x14ac:dyDescent="0.25">
      <c r="C7" s="3"/>
      <c r="D7" s="9" t="s">
        <v>1</v>
      </c>
      <c r="E7" s="12">
        <v>7.0000000000000007E-2</v>
      </c>
      <c r="F7" s="3"/>
      <c r="G7" s="11"/>
    </row>
    <row r="8" spans="2:66" x14ac:dyDescent="0.25">
      <c r="C8" s="3"/>
      <c r="D8" s="9" t="s">
        <v>13</v>
      </c>
      <c r="E8" s="3"/>
      <c r="F8" s="13">
        <f>E5/E6</f>
        <v>5.0200803212851408</v>
      </c>
      <c r="G8" s="11"/>
    </row>
    <row r="9" spans="2:66" x14ac:dyDescent="0.25">
      <c r="C9" s="3"/>
      <c r="D9" s="9" t="s">
        <v>2</v>
      </c>
      <c r="E9" s="3"/>
      <c r="F9" s="14">
        <f>E7/12</f>
        <v>5.8333333333333336E-3</v>
      </c>
      <c r="G9" s="11"/>
    </row>
    <row r="10" spans="2:66" x14ac:dyDescent="0.25">
      <c r="C10" s="3"/>
      <c r="D10" s="9" t="s">
        <v>5</v>
      </c>
      <c r="E10" s="3">
        <v>5</v>
      </c>
      <c r="F10" s="3"/>
      <c r="G10" s="11"/>
    </row>
    <row r="11" spans="2:66" ht="19.5" thickBot="1" x14ac:dyDescent="0.3">
      <c r="C11" s="3"/>
      <c r="D11" s="15" t="s">
        <v>6</v>
      </c>
      <c r="E11" s="16"/>
      <c r="F11" s="16">
        <f>E10*12</f>
        <v>60</v>
      </c>
      <c r="G11" s="17"/>
    </row>
    <row r="12" spans="2:66" ht="19.5" thickBot="1" x14ac:dyDescent="0.3">
      <c r="C12" s="3"/>
      <c r="D12" s="3"/>
      <c r="E12" s="3"/>
      <c r="F12" s="3"/>
      <c r="G12" s="3"/>
    </row>
    <row r="13" spans="2:66" x14ac:dyDescent="0.25">
      <c r="B13" s="1">
        <v>1</v>
      </c>
      <c r="C13" s="41" t="s">
        <v>14</v>
      </c>
      <c r="D13" s="5" t="s">
        <v>3</v>
      </c>
      <c r="E13" s="7"/>
      <c r="F13" s="18">
        <f>-PMT(F9,F11,E3,,0)</f>
        <v>6930.4194891223369</v>
      </c>
      <c r="G13" s="19"/>
    </row>
    <row r="14" spans="2:66" ht="19.5" thickBot="1" x14ac:dyDescent="0.3">
      <c r="C14" s="43"/>
      <c r="D14" s="20" t="s">
        <v>19</v>
      </c>
      <c r="E14" s="21"/>
      <c r="F14" s="22">
        <f>F13/(E6/12)</f>
        <v>20.874757497356438</v>
      </c>
      <c r="G14" s="23"/>
    </row>
    <row r="15" spans="2:66" ht="19.5" thickBot="1" x14ac:dyDescent="0.3">
      <c r="C15" s="3"/>
      <c r="D15" s="3"/>
      <c r="E15" s="3"/>
      <c r="F15" s="3"/>
      <c r="G15" s="3"/>
    </row>
    <row r="16" spans="2:66" x14ac:dyDescent="0.25">
      <c r="B16" s="1">
        <v>2</v>
      </c>
      <c r="C16" s="41" t="s">
        <v>16</v>
      </c>
      <c r="D16" s="5" t="s">
        <v>7</v>
      </c>
      <c r="E16" s="7"/>
      <c r="F16" s="24">
        <f>(E3-F4)/F11</f>
        <v>4666.666666666667</v>
      </c>
      <c r="G16" s="25">
        <f>SUM(F16,F17)</f>
        <v>5891.666666666667</v>
      </c>
      <c r="H16" s="26">
        <f>+SLN(E3,F4,F11)</f>
        <v>4666.666666666667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</row>
    <row r="17" spans="2:7" x14ac:dyDescent="0.25">
      <c r="C17" s="42"/>
      <c r="D17" s="28" t="s">
        <v>8</v>
      </c>
      <c r="E17" s="29"/>
      <c r="F17" s="30">
        <f>F9*((E3+F4)/2)</f>
        <v>1225</v>
      </c>
      <c r="G17" s="31"/>
    </row>
    <row r="18" spans="2:7" x14ac:dyDescent="0.25">
      <c r="C18" s="42"/>
      <c r="D18" s="9" t="s">
        <v>9</v>
      </c>
      <c r="E18" s="3"/>
      <c r="F18" s="32">
        <f>F16/($E$6/12)</f>
        <v>14.056224899598394</v>
      </c>
      <c r="G18" s="33">
        <f>SUM(F18,F19)</f>
        <v>17.745983935742974</v>
      </c>
    </row>
    <row r="19" spans="2:7" ht="19.5" thickBot="1" x14ac:dyDescent="0.3">
      <c r="C19" s="43"/>
      <c r="D19" s="15" t="s">
        <v>10</v>
      </c>
      <c r="E19" s="16"/>
      <c r="F19" s="34">
        <f>F17/($E$6/12)</f>
        <v>3.6897590361445785</v>
      </c>
      <c r="G19" s="35"/>
    </row>
    <row r="20" spans="2:7" ht="19.5" thickBot="1" x14ac:dyDescent="0.3">
      <c r="C20" s="3"/>
      <c r="D20" s="3"/>
      <c r="E20" s="3"/>
      <c r="F20" s="3"/>
      <c r="G20" s="3"/>
    </row>
    <row r="21" spans="2:7" ht="15" customHeight="1" x14ac:dyDescent="0.25">
      <c r="B21" s="1">
        <v>3</v>
      </c>
      <c r="C21" s="44" t="s">
        <v>17</v>
      </c>
      <c r="D21" s="36" t="s">
        <v>18</v>
      </c>
      <c r="E21" s="7"/>
      <c r="F21" s="37">
        <f>((E3-F4)*(E10+1))/(2*E10)+F4</f>
        <v>238000</v>
      </c>
      <c r="G21" s="25">
        <f>+H16+F22</f>
        <v>6055</v>
      </c>
    </row>
    <row r="22" spans="2:7" x14ac:dyDescent="0.25">
      <c r="C22" s="45"/>
      <c r="D22" s="38" t="s">
        <v>8</v>
      </c>
      <c r="E22" s="29"/>
      <c r="F22" s="30">
        <f>+F21*E7/12</f>
        <v>1388.3333333333333</v>
      </c>
      <c r="G22" s="39"/>
    </row>
    <row r="23" spans="2:7" ht="19.5" thickBot="1" x14ac:dyDescent="0.3">
      <c r="C23" s="46"/>
      <c r="D23" s="15" t="s">
        <v>10</v>
      </c>
      <c r="E23" s="16"/>
      <c r="F23" s="34">
        <f>F22/($E$6/12)</f>
        <v>4.1817269076305221</v>
      </c>
      <c r="G23" s="40">
        <f>+F18+F23</f>
        <v>18.237951807228917</v>
      </c>
    </row>
  </sheetData>
  <mergeCells count="3">
    <mergeCell ref="C16:C19"/>
    <mergeCell ref="C13:C14"/>
    <mergeCell ref="C21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Depreciacion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 Olivera</cp:lastModifiedBy>
  <dcterms:created xsi:type="dcterms:W3CDTF">2017-10-01T19:10:50Z</dcterms:created>
  <dcterms:modified xsi:type="dcterms:W3CDTF">2018-10-02T16:03:22Z</dcterms:modified>
</cp:coreProperties>
</file>